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12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quadransfoundation.sharepoint.com/sites/devteam/Shared Documents/Sustainability Report/23-01/"/>
    </mc:Choice>
  </mc:AlternateContent>
  <xr:revisionPtr revIDLastSave="0" documentId="8_{C7DC9AC2-EB79-44F3-857A-D5D386940091}" xr6:coauthVersionLast="47" xr6:coauthVersionMax="47" xr10:uidLastSave="{00000000-0000-0000-0000-000000000000}"/>
  <bookViews>
    <workbookView xWindow="-108" yWindow="-108" windowWidth="23256" windowHeight="12456" firstSheet="1" activeTab="1" xr2:uid="{D40B03B4-1DE7-4F65-9ACA-435A3AA6CCAF}"/>
  </bookViews>
  <sheets>
    <sheet name="Introduction" sheetId="11" r:id="rId1"/>
    <sheet name="Analysis" sheetId="4" r:id="rId2"/>
    <sheet name="PIVOT" sheetId="10" r:id="rId3"/>
    <sheet name="Network" sheetId="1" r:id="rId4"/>
    <sheet name="Bibliography" sheetId="5" r:id="rId5"/>
    <sheet name="Carbon Intensity - Nation" sheetId="2" r:id="rId6"/>
    <sheet name="KWh - Hardware" sheetId="3" r:id="rId7"/>
    <sheet name="Comparison" sheetId="8" r:id="rId8"/>
  </sheets>
  <definedNames>
    <definedName name="_xlnm._FilterDatabase" localSheetId="7" hidden="1">Comparison!$A$1:$D$1</definedName>
    <definedName name="_xlnm._FilterDatabase" localSheetId="3" hidden="1">Network!$A$1:$O$434</definedName>
    <definedName name="_xlchart.v1.0" hidden="1">Analysis!$A$8</definedName>
    <definedName name="_xlchart.v1.1" hidden="1">Analysis!$A$9:$A$26</definedName>
    <definedName name="_xlchart.v1.2" hidden="1">Analysis!$B$8</definedName>
    <definedName name="_xlchart.v1.3" hidden="1">Analysis!$B$9:$B$26</definedName>
    <definedName name="_xlchart.v1.4" hidden="1">Analysis!$C$8</definedName>
    <definedName name="_xlchart.v1.5" hidden="1">Analysis!$C$9:$C$26</definedName>
    <definedName name="_xlchart.v1.6" hidden="1">Analysis!$D$8</definedName>
    <definedName name="_xlchart.v1.7" hidden="1">Analysis!$D$9:$D$26</definedName>
  </definedNames>
  <calcPr calcId="191028"/>
  <pivotCaches>
    <pivotCache cacheId="968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5" i="4" l="1"/>
  <c r="H45" i="4"/>
  <c r="G45" i="4"/>
  <c r="F45" i="4"/>
  <c r="I44" i="4"/>
  <c r="H44" i="4"/>
  <c r="G44" i="4"/>
  <c r="F44" i="4"/>
  <c r="L436" i="1"/>
  <c r="L435" i="1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B2" i="8"/>
  <c r="B27" i="4"/>
  <c r="C27" i="4"/>
  <c r="D27" i="4"/>
  <c r="I43" i="4"/>
  <c r="H43" i="4"/>
  <c r="G43" i="4"/>
  <c r="F43" i="4"/>
  <c r="I42" i="4"/>
  <c r="H42" i="4"/>
  <c r="G42" i="4"/>
  <c r="F42" i="4"/>
  <c r="I41" i="4"/>
  <c r="H41" i="4"/>
  <c r="G41" i="4"/>
  <c r="F41" i="4"/>
  <c r="I40" i="4"/>
  <c r="H40" i="4"/>
  <c r="G40" i="4"/>
  <c r="F40" i="4"/>
  <c r="L434" i="1"/>
  <c r="N434" i="1" s="1"/>
  <c r="L426" i="1"/>
  <c r="N426" i="1" s="1"/>
  <c r="L418" i="1"/>
  <c r="N418" i="1" s="1"/>
  <c r="L410" i="1"/>
  <c r="N410" i="1" s="1"/>
  <c r="L402" i="1"/>
  <c r="N402" i="1" s="1"/>
  <c r="L394" i="1"/>
  <c r="N394" i="1" s="1"/>
  <c r="L386" i="1"/>
  <c r="N386" i="1" s="1"/>
  <c r="L378" i="1"/>
  <c r="N378" i="1" s="1"/>
  <c r="L370" i="1"/>
  <c r="N370" i="1" s="1"/>
  <c r="L362" i="1"/>
  <c r="N362" i="1" s="1"/>
  <c r="L354" i="1"/>
  <c r="N354" i="1" s="1"/>
  <c r="L346" i="1"/>
  <c r="N346" i="1" s="1"/>
  <c r="L338" i="1"/>
  <c r="N338" i="1" s="1"/>
  <c r="L330" i="1"/>
  <c r="N330" i="1" s="1"/>
  <c r="L322" i="1"/>
  <c r="N322" i="1" s="1"/>
  <c r="L314" i="1"/>
  <c r="N314" i="1" s="1"/>
  <c r="L306" i="1"/>
  <c r="N306" i="1" s="1"/>
  <c r="L298" i="1"/>
  <c r="N298" i="1" s="1"/>
  <c r="L290" i="1"/>
  <c r="N290" i="1" s="1"/>
  <c r="L282" i="1"/>
  <c r="N282" i="1" s="1"/>
  <c r="L274" i="1"/>
  <c r="N274" i="1" s="1"/>
  <c r="L266" i="1"/>
  <c r="N266" i="1" s="1"/>
  <c r="L258" i="1"/>
  <c r="N258" i="1" s="1"/>
  <c r="L250" i="1"/>
  <c r="N250" i="1" s="1"/>
  <c r="L242" i="1"/>
  <c r="N242" i="1" s="1"/>
  <c r="L234" i="1"/>
  <c r="N234" i="1" s="1"/>
  <c r="L226" i="1"/>
  <c r="N226" i="1" s="1"/>
  <c r="L218" i="1"/>
  <c r="N218" i="1" s="1"/>
  <c r="L213" i="1"/>
  <c r="N213" i="1" s="1"/>
  <c r="L210" i="1"/>
  <c r="N210" i="1" s="1"/>
  <c r="L205" i="1"/>
  <c r="N205" i="1" s="1"/>
  <c r="L202" i="1"/>
  <c r="N202" i="1" s="1"/>
  <c r="L197" i="1"/>
  <c r="N197" i="1" s="1"/>
  <c r="L194" i="1"/>
  <c r="N194" i="1" s="1"/>
  <c r="L189" i="1"/>
  <c r="N189" i="1" s="1"/>
  <c r="L186" i="1"/>
  <c r="N186" i="1" s="1"/>
  <c r="L181" i="1"/>
  <c r="N181" i="1" s="1"/>
  <c r="L178" i="1"/>
  <c r="N178" i="1" s="1"/>
  <c r="L173" i="1"/>
  <c r="N173" i="1" s="1"/>
  <c r="L170" i="1"/>
  <c r="N170" i="1" s="1"/>
  <c r="L165" i="1"/>
  <c r="N165" i="1" s="1"/>
  <c r="L162" i="1"/>
  <c r="N162" i="1" s="1"/>
  <c r="L157" i="1"/>
  <c r="N157" i="1" s="1"/>
  <c r="L154" i="1"/>
  <c r="N154" i="1" s="1"/>
  <c r="L149" i="1"/>
  <c r="N149" i="1" s="1"/>
  <c r="L146" i="1"/>
  <c r="N146" i="1" s="1"/>
  <c r="L141" i="1"/>
  <c r="N141" i="1" s="1"/>
  <c r="L138" i="1"/>
  <c r="N138" i="1" s="1"/>
  <c r="L133" i="1"/>
  <c r="N133" i="1" s="1"/>
  <c r="L130" i="1"/>
  <c r="N130" i="1" s="1"/>
  <c r="L125" i="1"/>
  <c r="N125" i="1" s="1"/>
  <c r="L122" i="1"/>
  <c r="N122" i="1" s="1"/>
  <c r="L117" i="1"/>
  <c r="N117" i="1" s="1"/>
  <c r="L114" i="1"/>
  <c r="N114" i="1" s="1"/>
  <c r="L109" i="1"/>
  <c r="N109" i="1" s="1"/>
  <c r="L106" i="1"/>
  <c r="N106" i="1" s="1"/>
  <c r="L101" i="1"/>
  <c r="N101" i="1" s="1"/>
  <c r="L98" i="1"/>
  <c r="N98" i="1" s="1"/>
  <c r="L93" i="1"/>
  <c r="N93" i="1" s="1"/>
  <c r="L90" i="1"/>
  <c r="N90" i="1" s="1"/>
  <c r="L85" i="1"/>
  <c r="N85" i="1" s="1"/>
  <c r="L82" i="1"/>
  <c r="N82" i="1" s="1"/>
  <c r="L77" i="1"/>
  <c r="N77" i="1" s="1"/>
  <c r="L74" i="1"/>
  <c r="N74" i="1" s="1"/>
  <c r="L69" i="1"/>
  <c r="N69" i="1" s="1"/>
  <c r="L66" i="1"/>
  <c r="N66" i="1" s="1"/>
  <c r="L61" i="1"/>
  <c r="N61" i="1" s="1"/>
  <c r="L58" i="1"/>
  <c r="N58" i="1" s="1"/>
  <c r="L53" i="1"/>
  <c r="N53" i="1" s="1"/>
  <c r="L50" i="1"/>
  <c r="N50" i="1" s="1"/>
  <c r="L45" i="1"/>
  <c r="N45" i="1" s="1"/>
  <c r="L42" i="1"/>
  <c r="N42" i="1" s="1"/>
  <c r="L37" i="1"/>
  <c r="N37" i="1" s="1"/>
  <c r="L34" i="1"/>
  <c r="N34" i="1" s="1"/>
  <c r="L29" i="1"/>
  <c r="N29" i="1" s="1"/>
  <c r="L26" i="1"/>
  <c r="N26" i="1" s="1"/>
  <c r="L21" i="1"/>
  <c r="N21" i="1" s="1"/>
  <c r="L18" i="1"/>
  <c r="N18" i="1" s="1"/>
  <c r="L13" i="1"/>
  <c r="N13" i="1" s="1"/>
  <c r="L10" i="1"/>
  <c r="N10" i="1" s="1"/>
  <c r="L5" i="1"/>
  <c r="N5" i="1" s="1"/>
  <c r="L3" i="1"/>
  <c r="N3" i="1" s="1"/>
  <c r="L4" i="1"/>
  <c r="N4" i="1" s="1"/>
  <c r="L6" i="1"/>
  <c r="N6" i="1" s="1"/>
  <c r="L7" i="1"/>
  <c r="N7" i="1" s="1"/>
  <c r="L8" i="1"/>
  <c r="N8" i="1" s="1"/>
  <c r="L9" i="1"/>
  <c r="N9" i="1" s="1"/>
  <c r="L11" i="1"/>
  <c r="L12" i="1"/>
  <c r="N12" i="1" s="1"/>
  <c r="L14" i="1"/>
  <c r="N14" i="1" s="1"/>
  <c r="L15" i="1"/>
  <c r="L16" i="1"/>
  <c r="N16" i="1" s="1"/>
  <c r="L17" i="1"/>
  <c r="N17" i="1" s="1"/>
  <c r="L19" i="1"/>
  <c r="N19" i="1" s="1"/>
  <c r="L20" i="1"/>
  <c r="N20" i="1" s="1"/>
  <c r="L22" i="1"/>
  <c r="N22" i="1" s="1"/>
  <c r="L23" i="1"/>
  <c r="L24" i="1"/>
  <c r="N24" i="1" s="1"/>
  <c r="L25" i="1"/>
  <c r="N25" i="1" s="1"/>
  <c r="L27" i="1"/>
  <c r="N27" i="1" s="1"/>
  <c r="L28" i="1"/>
  <c r="N28" i="1" s="1"/>
  <c r="L30" i="1"/>
  <c r="N30" i="1" s="1"/>
  <c r="L31" i="1"/>
  <c r="N31" i="1" s="1"/>
  <c r="L32" i="1"/>
  <c r="N32" i="1" s="1"/>
  <c r="L33" i="1"/>
  <c r="N33" i="1" s="1"/>
  <c r="L35" i="1"/>
  <c r="N35" i="1" s="1"/>
  <c r="L36" i="1"/>
  <c r="N36" i="1" s="1"/>
  <c r="L38" i="1"/>
  <c r="N38" i="1" s="1"/>
  <c r="L39" i="1"/>
  <c r="N39" i="1" s="1"/>
  <c r="L40" i="1"/>
  <c r="N40" i="1" s="1"/>
  <c r="L41" i="1"/>
  <c r="N41" i="1" s="1"/>
  <c r="L43" i="1"/>
  <c r="N43" i="1" s="1"/>
  <c r="L44" i="1"/>
  <c r="N44" i="1" s="1"/>
  <c r="L46" i="1"/>
  <c r="N46" i="1" s="1"/>
  <c r="L47" i="1"/>
  <c r="L48" i="1"/>
  <c r="N48" i="1" s="1"/>
  <c r="L49" i="1"/>
  <c r="N49" i="1" s="1"/>
  <c r="L51" i="1"/>
  <c r="N51" i="1" s="1"/>
  <c r="L52" i="1"/>
  <c r="N52" i="1" s="1"/>
  <c r="L54" i="1"/>
  <c r="N54" i="1" s="1"/>
  <c r="L55" i="1"/>
  <c r="L56" i="1"/>
  <c r="N56" i="1" s="1"/>
  <c r="L57" i="1"/>
  <c r="N57" i="1" s="1"/>
  <c r="L59" i="1"/>
  <c r="N59" i="1" s="1"/>
  <c r="L60" i="1"/>
  <c r="N60" i="1" s="1"/>
  <c r="L62" i="1"/>
  <c r="N62" i="1" s="1"/>
  <c r="L63" i="1"/>
  <c r="L64" i="1"/>
  <c r="N64" i="1" s="1"/>
  <c r="L65" i="1"/>
  <c r="N65" i="1" s="1"/>
  <c r="L67" i="1"/>
  <c r="L68" i="1"/>
  <c r="N68" i="1" s="1"/>
  <c r="L70" i="1"/>
  <c r="N70" i="1" s="1"/>
  <c r="L71" i="1"/>
  <c r="L72" i="1"/>
  <c r="N72" i="1" s="1"/>
  <c r="L73" i="1"/>
  <c r="N73" i="1" s="1"/>
  <c r="L75" i="1"/>
  <c r="L76" i="1"/>
  <c r="N76" i="1" s="1"/>
  <c r="L78" i="1"/>
  <c r="N78" i="1" s="1"/>
  <c r="L79" i="1"/>
  <c r="L80" i="1"/>
  <c r="N80" i="1" s="1"/>
  <c r="L81" i="1"/>
  <c r="N81" i="1" s="1"/>
  <c r="L83" i="1"/>
  <c r="N83" i="1" s="1"/>
  <c r="L84" i="1"/>
  <c r="N84" i="1" s="1"/>
  <c r="L86" i="1"/>
  <c r="N86" i="1" s="1"/>
  <c r="L87" i="1"/>
  <c r="N87" i="1" s="1"/>
  <c r="L88" i="1"/>
  <c r="N88" i="1" s="1"/>
  <c r="L89" i="1"/>
  <c r="N89" i="1" s="1"/>
  <c r="L91" i="1"/>
  <c r="N91" i="1" s="1"/>
  <c r="L92" i="1"/>
  <c r="N92" i="1" s="1"/>
  <c r="L94" i="1"/>
  <c r="N94" i="1" s="1"/>
  <c r="L95" i="1"/>
  <c r="N95" i="1" s="1"/>
  <c r="L96" i="1"/>
  <c r="N96" i="1" s="1"/>
  <c r="L97" i="1"/>
  <c r="N97" i="1" s="1"/>
  <c r="L99" i="1"/>
  <c r="N99" i="1" s="1"/>
  <c r="L100" i="1"/>
  <c r="N100" i="1" s="1"/>
  <c r="L102" i="1"/>
  <c r="N102" i="1" s="1"/>
  <c r="L103" i="1"/>
  <c r="N103" i="1" s="1"/>
  <c r="L104" i="1"/>
  <c r="N104" i="1" s="1"/>
  <c r="L105" i="1"/>
  <c r="N105" i="1" s="1"/>
  <c r="L107" i="1"/>
  <c r="N107" i="1" s="1"/>
  <c r="L108" i="1"/>
  <c r="N108" i="1" s="1"/>
  <c r="L110" i="1"/>
  <c r="N110" i="1" s="1"/>
  <c r="L111" i="1"/>
  <c r="N111" i="1" s="1"/>
  <c r="L112" i="1"/>
  <c r="N112" i="1" s="1"/>
  <c r="L113" i="1"/>
  <c r="N113" i="1" s="1"/>
  <c r="L115" i="1"/>
  <c r="N115" i="1" s="1"/>
  <c r="L116" i="1"/>
  <c r="N116" i="1" s="1"/>
  <c r="L118" i="1"/>
  <c r="N118" i="1" s="1"/>
  <c r="L119" i="1"/>
  <c r="N119" i="1" s="1"/>
  <c r="L120" i="1"/>
  <c r="N120" i="1" s="1"/>
  <c r="L121" i="1"/>
  <c r="N121" i="1" s="1"/>
  <c r="L123" i="1"/>
  <c r="N123" i="1" s="1"/>
  <c r="L124" i="1"/>
  <c r="N124" i="1" s="1"/>
  <c r="L126" i="1"/>
  <c r="N126" i="1" s="1"/>
  <c r="L127" i="1"/>
  <c r="N127" i="1" s="1"/>
  <c r="L128" i="1"/>
  <c r="N128" i="1" s="1"/>
  <c r="L129" i="1"/>
  <c r="N129" i="1" s="1"/>
  <c r="L131" i="1"/>
  <c r="N131" i="1" s="1"/>
  <c r="L132" i="1"/>
  <c r="N132" i="1" s="1"/>
  <c r="L134" i="1"/>
  <c r="N134" i="1" s="1"/>
  <c r="L135" i="1"/>
  <c r="N135" i="1" s="1"/>
  <c r="L136" i="1"/>
  <c r="N136" i="1" s="1"/>
  <c r="L137" i="1"/>
  <c r="N137" i="1" s="1"/>
  <c r="L139" i="1"/>
  <c r="N139" i="1" s="1"/>
  <c r="L140" i="1"/>
  <c r="N140" i="1" s="1"/>
  <c r="L142" i="1"/>
  <c r="N142" i="1" s="1"/>
  <c r="L143" i="1"/>
  <c r="N143" i="1" s="1"/>
  <c r="L144" i="1"/>
  <c r="N144" i="1" s="1"/>
  <c r="L145" i="1"/>
  <c r="N145" i="1" s="1"/>
  <c r="L147" i="1"/>
  <c r="L148" i="1"/>
  <c r="N148" i="1" s="1"/>
  <c r="L150" i="1"/>
  <c r="N150" i="1" s="1"/>
  <c r="L151" i="1"/>
  <c r="N151" i="1" s="1"/>
  <c r="L152" i="1"/>
  <c r="N152" i="1" s="1"/>
  <c r="L153" i="1"/>
  <c r="N153" i="1" s="1"/>
  <c r="L155" i="1"/>
  <c r="N155" i="1" s="1"/>
  <c r="L156" i="1"/>
  <c r="N156" i="1" s="1"/>
  <c r="L158" i="1"/>
  <c r="N158" i="1" s="1"/>
  <c r="L159" i="1"/>
  <c r="N159" i="1" s="1"/>
  <c r="L160" i="1"/>
  <c r="N160" i="1" s="1"/>
  <c r="L161" i="1"/>
  <c r="N161" i="1" s="1"/>
  <c r="L163" i="1"/>
  <c r="N163" i="1" s="1"/>
  <c r="L164" i="1"/>
  <c r="N164" i="1" s="1"/>
  <c r="L166" i="1"/>
  <c r="N166" i="1" s="1"/>
  <c r="L167" i="1"/>
  <c r="N167" i="1" s="1"/>
  <c r="L168" i="1"/>
  <c r="N168" i="1" s="1"/>
  <c r="L169" i="1"/>
  <c r="N169" i="1" s="1"/>
  <c r="L171" i="1"/>
  <c r="N171" i="1" s="1"/>
  <c r="L172" i="1"/>
  <c r="N172" i="1" s="1"/>
  <c r="L174" i="1"/>
  <c r="N174" i="1" s="1"/>
  <c r="L175" i="1"/>
  <c r="N175" i="1" s="1"/>
  <c r="L176" i="1"/>
  <c r="N176" i="1" s="1"/>
  <c r="L177" i="1"/>
  <c r="N177" i="1" s="1"/>
  <c r="L179" i="1"/>
  <c r="N179" i="1" s="1"/>
  <c r="L180" i="1"/>
  <c r="N180" i="1" s="1"/>
  <c r="L182" i="1"/>
  <c r="N182" i="1" s="1"/>
  <c r="L183" i="1"/>
  <c r="N183" i="1" s="1"/>
  <c r="L184" i="1"/>
  <c r="N184" i="1" s="1"/>
  <c r="L185" i="1"/>
  <c r="N185" i="1" s="1"/>
  <c r="L187" i="1"/>
  <c r="N187" i="1" s="1"/>
  <c r="L188" i="1"/>
  <c r="N188" i="1" s="1"/>
  <c r="L190" i="1"/>
  <c r="N190" i="1" s="1"/>
  <c r="L191" i="1"/>
  <c r="N191" i="1" s="1"/>
  <c r="L192" i="1"/>
  <c r="N192" i="1" s="1"/>
  <c r="L193" i="1"/>
  <c r="N193" i="1" s="1"/>
  <c r="L195" i="1"/>
  <c r="L196" i="1"/>
  <c r="N196" i="1" s="1"/>
  <c r="L198" i="1"/>
  <c r="N198" i="1" s="1"/>
  <c r="L199" i="1"/>
  <c r="N199" i="1" s="1"/>
  <c r="L200" i="1"/>
  <c r="N200" i="1" s="1"/>
  <c r="L201" i="1"/>
  <c r="N201" i="1" s="1"/>
  <c r="L203" i="1"/>
  <c r="N203" i="1" s="1"/>
  <c r="L204" i="1"/>
  <c r="N204" i="1" s="1"/>
  <c r="L206" i="1"/>
  <c r="N206" i="1" s="1"/>
  <c r="L207" i="1"/>
  <c r="N207" i="1" s="1"/>
  <c r="L208" i="1"/>
  <c r="N208" i="1" s="1"/>
  <c r="L209" i="1"/>
  <c r="N209" i="1" s="1"/>
  <c r="L211" i="1"/>
  <c r="N211" i="1" s="1"/>
  <c r="L212" i="1"/>
  <c r="N212" i="1" s="1"/>
  <c r="L214" i="1"/>
  <c r="N214" i="1" s="1"/>
  <c r="L215" i="1"/>
  <c r="N215" i="1" s="1"/>
  <c r="L216" i="1"/>
  <c r="N216" i="1" s="1"/>
  <c r="L217" i="1"/>
  <c r="N217" i="1" s="1"/>
  <c r="L219" i="1"/>
  <c r="N219" i="1" s="1"/>
  <c r="L220" i="1"/>
  <c r="N220" i="1" s="1"/>
  <c r="L221" i="1"/>
  <c r="N221" i="1" s="1"/>
  <c r="L222" i="1"/>
  <c r="N222" i="1" s="1"/>
  <c r="L223" i="1"/>
  <c r="N223" i="1" s="1"/>
  <c r="L224" i="1"/>
  <c r="N224" i="1" s="1"/>
  <c r="L225" i="1"/>
  <c r="N225" i="1" s="1"/>
  <c r="L227" i="1"/>
  <c r="L228" i="1"/>
  <c r="N228" i="1" s="1"/>
  <c r="L229" i="1"/>
  <c r="N229" i="1" s="1"/>
  <c r="L230" i="1"/>
  <c r="N230" i="1" s="1"/>
  <c r="L231" i="1"/>
  <c r="N231" i="1" s="1"/>
  <c r="L232" i="1"/>
  <c r="N232" i="1" s="1"/>
  <c r="L233" i="1"/>
  <c r="N233" i="1" s="1"/>
  <c r="L235" i="1"/>
  <c r="N235" i="1" s="1"/>
  <c r="L236" i="1"/>
  <c r="N236" i="1" s="1"/>
  <c r="L237" i="1"/>
  <c r="N237" i="1" s="1"/>
  <c r="L238" i="1"/>
  <c r="N238" i="1" s="1"/>
  <c r="L239" i="1"/>
  <c r="N239" i="1" s="1"/>
  <c r="L240" i="1"/>
  <c r="N240" i="1" s="1"/>
  <c r="L241" i="1"/>
  <c r="N241" i="1" s="1"/>
  <c r="L243" i="1"/>
  <c r="N243" i="1" s="1"/>
  <c r="L244" i="1"/>
  <c r="N244" i="1" s="1"/>
  <c r="L245" i="1"/>
  <c r="N245" i="1" s="1"/>
  <c r="L246" i="1"/>
  <c r="N246" i="1" s="1"/>
  <c r="L247" i="1"/>
  <c r="N247" i="1" s="1"/>
  <c r="L248" i="1"/>
  <c r="N248" i="1" s="1"/>
  <c r="L249" i="1"/>
  <c r="N249" i="1" s="1"/>
  <c r="L251" i="1"/>
  <c r="N251" i="1" s="1"/>
  <c r="L252" i="1"/>
  <c r="N252" i="1" s="1"/>
  <c r="L253" i="1"/>
  <c r="N253" i="1" s="1"/>
  <c r="L254" i="1"/>
  <c r="N254" i="1" s="1"/>
  <c r="L255" i="1"/>
  <c r="N255" i="1" s="1"/>
  <c r="L256" i="1"/>
  <c r="N256" i="1" s="1"/>
  <c r="L257" i="1"/>
  <c r="N257" i="1" s="1"/>
  <c r="L259" i="1"/>
  <c r="N259" i="1" s="1"/>
  <c r="L260" i="1"/>
  <c r="N260" i="1" s="1"/>
  <c r="L261" i="1"/>
  <c r="N261" i="1" s="1"/>
  <c r="L262" i="1"/>
  <c r="N262" i="1" s="1"/>
  <c r="L263" i="1"/>
  <c r="N263" i="1" s="1"/>
  <c r="L264" i="1"/>
  <c r="N264" i="1" s="1"/>
  <c r="L265" i="1"/>
  <c r="N265" i="1" s="1"/>
  <c r="L267" i="1"/>
  <c r="N267" i="1" s="1"/>
  <c r="L268" i="1"/>
  <c r="N268" i="1" s="1"/>
  <c r="L269" i="1"/>
  <c r="N269" i="1" s="1"/>
  <c r="L270" i="1"/>
  <c r="N270" i="1" s="1"/>
  <c r="L271" i="1"/>
  <c r="N271" i="1" s="1"/>
  <c r="L272" i="1"/>
  <c r="N272" i="1" s="1"/>
  <c r="L273" i="1"/>
  <c r="N273" i="1" s="1"/>
  <c r="L275" i="1"/>
  <c r="N275" i="1" s="1"/>
  <c r="L276" i="1"/>
  <c r="N276" i="1" s="1"/>
  <c r="L277" i="1"/>
  <c r="N277" i="1" s="1"/>
  <c r="L278" i="1"/>
  <c r="N278" i="1" s="1"/>
  <c r="L279" i="1"/>
  <c r="N279" i="1" s="1"/>
  <c r="L280" i="1"/>
  <c r="N280" i="1" s="1"/>
  <c r="L281" i="1"/>
  <c r="N281" i="1" s="1"/>
  <c r="L283" i="1"/>
  <c r="N283" i="1" s="1"/>
  <c r="L284" i="1"/>
  <c r="N284" i="1" s="1"/>
  <c r="L285" i="1"/>
  <c r="N285" i="1" s="1"/>
  <c r="L286" i="1"/>
  <c r="N286" i="1" s="1"/>
  <c r="L287" i="1"/>
  <c r="N287" i="1" s="1"/>
  <c r="L288" i="1"/>
  <c r="N288" i="1" s="1"/>
  <c r="L289" i="1"/>
  <c r="N289" i="1" s="1"/>
  <c r="L291" i="1"/>
  <c r="N291" i="1" s="1"/>
  <c r="L292" i="1"/>
  <c r="N292" i="1" s="1"/>
  <c r="L293" i="1"/>
  <c r="N293" i="1" s="1"/>
  <c r="L294" i="1"/>
  <c r="N294" i="1" s="1"/>
  <c r="L295" i="1"/>
  <c r="N295" i="1" s="1"/>
  <c r="L296" i="1"/>
  <c r="N296" i="1" s="1"/>
  <c r="L297" i="1"/>
  <c r="N297" i="1" s="1"/>
  <c r="L299" i="1"/>
  <c r="N299" i="1" s="1"/>
  <c r="L300" i="1"/>
  <c r="N300" i="1" s="1"/>
  <c r="L301" i="1"/>
  <c r="N301" i="1" s="1"/>
  <c r="L302" i="1"/>
  <c r="N302" i="1" s="1"/>
  <c r="L303" i="1"/>
  <c r="N303" i="1" s="1"/>
  <c r="L304" i="1"/>
  <c r="N304" i="1" s="1"/>
  <c r="L305" i="1"/>
  <c r="N305" i="1" s="1"/>
  <c r="L307" i="1"/>
  <c r="N307" i="1" s="1"/>
  <c r="L308" i="1"/>
  <c r="N308" i="1" s="1"/>
  <c r="L309" i="1"/>
  <c r="N309" i="1" s="1"/>
  <c r="L310" i="1"/>
  <c r="N310" i="1" s="1"/>
  <c r="L311" i="1"/>
  <c r="N311" i="1" s="1"/>
  <c r="L312" i="1"/>
  <c r="N312" i="1" s="1"/>
  <c r="L313" i="1"/>
  <c r="N313" i="1" s="1"/>
  <c r="L315" i="1"/>
  <c r="N315" i="1" s="1"/>
  <c r="L316" i="1"/>
  <c r="N316" i="1" s="1"/>
  <c r="L317" i="1"/>
  <c r="N317" i="1" s="1"/>
  <c r="L318" i="1"/>
  <c r="N318" i="1" s="1"/>
  <c r="L319" i="1"/>
  <c r="N319" i="1" s="1"/>
  <c r="L320" i="1"/>
  <c r="N320" i="1" s="1"/>
  <c r="L321" i="1"/>
  <c r="N321" i="1" s="1"/>
  <c r="L323" i="1"/>
  <c r="N323" i="1" s="1"/>
  <c r="L324" i="1"/>
  <c r="N324" i="1" s="1"/>
  <c r="L325" i="1"/>
  <c r="N325" i="1" s="1"/>
  <c r="L326" i="1"/>
  <c r="N326" i="1" s="1"/>
  <c r="L327" i="1"/>
  <c r="N327" i="1" s="1"/>
  <c r="L328" i="1"/>
  <c r="N328" i="1" s="1"/>
  <c r="L329" i="1"/>
  <c r="N329" i="1" s="1"/>
  <c r="L331" i="1"/>
  <c r="N331" i="1" s="1"/>
  <c r="L332" i="1"/>
  <c r="N332" i="1" s="1"/>
  <c r="L333" i="1"/>
  <c r="N333" i="1" s="1"/>
  <c r="L334" i="1"/>
  <c r="N334" i="1" s="1"/>
  <c r="L335" i="1"/>
  <c r="N335" i="1" s="1"/>
  <c r="L336" i="1"/>
  <c r="N336" i="1" s="1"/>
  <c r="L337" i="1"/>
  <c r="N337" i="1" s="1"/>
  <c r="L339" i="1"/>
  <c r="N339" i="1" s="1"/>
  <c r="L340" i="1"/>
  <c r="N340" i="1" s="1"/>
  <c r="L341" i="1"/>
  <c r="N341" i="1" s="1"/>
  <c r="L342" i="1"/>
  <c r="N342" i="1" s="1"/>
  <c r="L343" i="1"/>
  <c r="N343" i="1" s="1"/>
  <c r="L344" i="1"/>
  <c r="N344" i="1" s="1"/>
  <c r="L345" i="1"/>
  <c r="N345" i="1" s="1"/>
  <c r="L347" i="1"/>
  <c r="N347" i="1" s="1"/>
  <c r="L348" i="1"/>
  <c r="N348" i="1" s="1"/>
  <c r="L349" i="1"/>
  <c r="N349" i="1" s="1"/>
  <c r="L350" i="1"/>
  <c r="N350" i="1" s="1"/>
  <c r="L351" i="1"/>
  <c r="N351" i="1" s="1"/>
  <c r="L352" i="1"/>
  <c r="N352" i="1" s="1"/>
  <c r="L353" i="1"/>
  <c r="N353" i="1" s="1"/>
  <c r="L355" i="1"/>
  <c r="N355" i="1" s="1"/>
  <c r="L356" i="1"/>
  <c r="N356" i="1" s="1"/>
  <c r="L357" i="1"/>
  <c r="N357" i="1" s="1"/>
  <c r="L358" i="1"/>
  <c r="N358" i="1" s="1"/>
  <c r="L359" i="1"/>
  <c r="N359" i="1" s="1"/>
  <c r="L360" i="1"/>
  <c r="N360" i="1" s="1"/>
  <c r="L361" i="1"/>
  <c r="N361" i="1" s="1"/>
  <c r="L363" i="1"/>
  <c r="N363" i="1" s="1"/>
  <c r="L364" i="1"/>
  <c r="N364" i="1" s="1"/>
  <c r="L365" i="1"/>
  <c r="N365" i="1" s="1"/>
  <c r="L366" i="1"/>
  <c r="N366" i="1" s="1"/>
  <c r="L367" i="1"/>
  <c r="N367" i="1" s="1"/>
  <c r="L368" i="1"/>
  <c r="N368" i="1" s="1"/>
  <c r="L369" i="1"/>
  <c r="N369" i="1" s="1"/>
  <c r="L371" i="1"/>
  <c r="N371" i="1" s="1"/>
  <c r="L372" i="1"/>
  <c r="N372" i="1" s="1"/>
  <c r="L373" i="1"/>
  <c r="N373" i="1" s="1"/>
  <c r="L374" i="1"/>
  <c r="N374" i="1" s="1"/>
  <c r="L375" i="1"/>
  <c r="N375" i="1" s="1"/>
  <c r="L376" i="1"/>
  <c r="N376" i="1" s="1"/>
  <c r="L377" i="1"/>
  <c r="N377" i="1" s="1"/>
  <c r="L379" i="1"/>
  <c r="N379" i="1" s="1"/>
  <c r="L380" i="1"/>
  <c r="N380" i="1" s="1"/>
  <c r="L381" i="1"/>
  <c r="N381" i="1" s="1"/>
  <c r="L382" i="1"/>
  <c r="N382" i="1" s="1"/>
  <c r="L383" i="1"/>
  <c r="N383" i="1" s="1"/>
  <c r="L384" i="1"/>
  <c r="N384" i="1" s="1"/>
  <c r="L385" i="1"/>
  <c r="N385" i="1" s="1"/>
  <c r="L387" i="1"/>
  <c r="N387" i="1" s="1"/>
  <c r="L388" i="1"/>
  <c r="N388" i="1" s="1"/>
  <c r="L389" i="1"/>
  <c r="N389" i="1" s="1"/>
  <c r="L390" i="1"/>
  <c r="N390" i="1" s="1"/>
  <c r="L391" i="1"/>
  <c r="N391" i="1" s="1"/>
  <c r="L392" i="1"/>
  <c r="N392" i="1" s="1"/>
  <c r="L393" i="1"/>
  <c r="N393" i="1" s="1"/>
  <c r="L395" i="1"/>
  <c r="N395" i="1" s="1"/>
  <c r="L396" i="1"/>
  <c r="N396" i="1" s="1"/>
  <c r="L397" i="1"/>
  <c r="N397" i="1" s="1"/>
  <c r="L398" i="1"/>
  <c r="N398" i="1" s="1"/>
  <c r="L399" i="1"/>
  <c r="N399" i="1" s="1"/>
  <c r="L400" i="1"/>
  <c r="N400" i="1" s="1"/>
  <c r="L401" i="1"/>
  <c r="N401" i="1" s="1"/>
  <c r="L403" i="1"/>
  <c r="N403" i="1" s="1"/>
  <c r="L404" i="1"/>
  <c r="N404" i="1" s="1"/>
  <c r="L405" i="1"/>
  <c r="N405" i="1" s="1"/>
  <c r="L406" i="1"/>
  <c r="N406" i="1" s="1"/>
  <c r="L407" i="1"/>
  <c r="N407" i="1" s="1"/>
  <c r="L408" i="1"/>
  <c r="N408" i="1" s="1"/>
  <c r="L409" i="1"/>
  <c r="N409" i="1" s="1"/>
  <c r="L411" i="1"/>
  <c r="N411" i="1" s="1"/>
  <c r="L412" i="1"/>
  <c r="N412" i="1" s="1"/>
  <c r="L413" i="1"/>
  <c r="N413" i="1" s="1"/>
  <c r="L414" i="1"/>
  <c r="N414" i="1" s="1"/>
  <c r="L415" i="1"/>
  <c r="N415" i="1" s="1"/>
  <c r="L416" i="1"/>
  <c r="N416" i="1" s="1"/>
  <c r="L417" i="1"/>
  <c r="N417" i="1" s="1"/>
  <c r="L419" i="1"/>
  <c r="N419" i="1" s="1"/>
  <c r="L420" i="1"/>
  <c r="N420" i="1" s="1"/>
  <c r="L421" i="1"/>
  <c r="N421" i="1" s="1"/>
  <c r="L422" i="1"/>
  <c r="N422" i="1" s="1"/>
  <c r="L423" i="1"/>
  <c r="N423" i="1" s="1"/>
  <c r="L424" i="1"/>
  <c r="N424" i="1" s="1"/>
  <c r="L425" i="1"/>
  <c r="N425" i="1" s="1"/>
  <c r="L427" i="1"/>
  <c r="N427" i="1" s="1"/>
  <c r="L428" i="1"/>
  <c r="N428" i="1" s="1"/>
  <c r="L429" i="1"/>
  <c r="N429" i="1" s="1"/>
  <c r="L430" i="1"/>
  <c r="N430" i="1" s="1"/>
  <c r="L431" i="1"/>
  <c r="N431" i="1" s="1"/>
  <c r="L432" i="1"/>
  <c r="N432" i="1" s="1"/>
  <c r="L433" i="1"/>
  <c r="N433" i="1" s="1"/>
  <c r="L2" i="1"/>
  <c r="N435" i="1" l="1"/>
  <c r="O435" i="1" s="1"/>
  <c r="M435" i="1"/>
  <c r="N436" i="1"/>
  <c r="O436" i="1" s="1"/>
  <c r="M436" i="1"/>
  <c r="M163" i="1"/>
  <c r="M83" i="1"/>
  <c r="M19" i="1"/>
  <c r="M179" i="1"/>
  <c r="M115" i="1"/>
  <c r="M211" i="1"/>
  <c r="M51" i="1"/>
  <c r="M43" i="1"/>
  <c r="M278" i="1"/>
  <c r="C2" i="4"/>
  <c r="N2" i="1"/>
  <c r="M227" i="1"/>
  <c r="N227" i="1"/>
  <c r="O227" i="1" s="1"/>
  <c r="M195" i="1"/>
  <c r="N195" i="1"/>
  <c r="O195" i="1" s="1"/>
  <c r="M147" i="1"/>
  <c r="N147" i="1"/>
  <c r="O147" i="1" s="1"/>
  <c r="M79" i="1"/>
  <c r="N79" i="1"/>
  <c r="M75" i="1"/>
  <c r="N75" i="1"/>
  <c r="O75" i="1" s="1"/>
  <c r="M71" i="1"/>
  <c r="N71" i="1"/>
  <c r="M67" i="1"/>
  <c r="N67" i="1"/>
  <c r="O67" i="1" s="1"/>
  <c r="M63" i="1"/>
  <c r="N63" i="1"/>
  <c r="O63" i="1" s="1"/>
  <c r="M55" i="1"/>
  <c r="N55" i="1"/>
  <c r="O55" i="1" s="1"/>
  <c r="M47" i="1"/>
  <c r="N47" i="1"/>
  <c r="O47" i="1" s="1"/>
  <c r="M23" i="1"/>
  <c r="N23" i="1"/>
  <c r="M15" i="1"/>
  <c r="N15" i="1"/>
  <c r="O15" i="1" s="1"/>
  <c r="M11" i="1"/>
  <c r="N11" i="1"/>
  <c r="O11" i="1" s="1"/>
  <c r="M35" i="1"/>
  <c r="M7" i="1"/>
  <c r="M317" i="1"/>
  <c r="M27" i="1"/>
  <c r="M59" i="1"/>
  <c r="M3" i="1"/>
  <c r="M326" i="1"/>
  <c r="M406" i="1"/>
  <c r="M131" i="1"/>
  <c r="M39" i="1"/>
  <c r="M310" i="1"/>
  <c r="M31" i="1"/>
  <c r="M262" i="1"/>
  <c r="M99" i="1"/>
  <c r="M422" i="1"/>
  <c r="M294" i="1"/>
  <c r="M246" i="1"/>
  <c r="M374" i="1"/>
  <c r="M390" i="1"/>
  <c r="M358" i="1"/>
  <c r="M342" i="1"/>
  <c r="M2" i="1"/>
  <c r="M434" i="1"/>
  <c r="M418" i="1"/>
  <c r="M402" i="1"/>
  <c r="M386" i="1"/>
  <c r="M370" i="1"/>
  <c r="M354" i="1"/>
  <c r="M338" i="1"/>
  <c r="M322" i="1"/>
  <c r="M306" i="1"/>
  <c r="M290" i="1"/>
  <c r="M274" i="1"/>
  <c r="M258" i="1"/>
  <c r="M242" i="1"/>
  <c r="M430" i="1"/>
  <c r="M414" i="1"/>
  <c r="M398" i="1"/>
  <c r="M382" i="1"/>
  <c r="M366" i="1"/>
  <c r="M350" i="1"/>
  <c r="M334" i="1"/>
  <c r="M318" i="1"/>
  <c r="M302" i="1"/>
  <c r="M286" i="1"/>
  <c r="M270" i="1"/>
  <c r="M254" i="1"/>
  <c r="M238" i="1"/>
  <c r="M426" i="1"/>
  <c r="M410" i="1"/>
  <c r="M394" i="1"/>
  <c r="M378" i="1"/>
  <c r="M362" i="1"/>
  <c r="M346" i="1"/>
  <c r="M330" i="1"/>
  <c r="M314" i="1"/>
  <c r="M298" i="1"/>
  <c r="M282" i="1"/>
  <c r="M266" i="1"/>
  <c r="M250" i="1"/>
  <c r="M234" i="1"/>
  <c r="O354" i="1"/>
  <c r="O290" i="1"/>
  <c r="O211" i="1"/>
  <c r="O51" i="1"/>
  <c r="O338" i="1"/>
  <c r="O274" i="1"/>
  <c r="O35" i="1"/>
  <c r="O322" i="1"/>
  <c r="O258" i="1"/>
  <c r="O83" i="1"/>
  <c r="O19" i="1"/>
  <c r="O370" i="1"/>
  <c r="O306" i="1"/>
  <c r="O242" i="1"/>
  <c r="O3" i="1"/>
  <c r="M429" i="1"/>
  <c r="O429" i="1"/>
  <c r="M421" i="1"/>
  <c r="O421" i="1"/>
  <c r="M417" i="1"/>
  <c r="O417" i="1"/>
  <c r="M409" i="1"/>
  <c r="O409" i="1"/>
  <c r="M401" i="1"/>
  <c r="O401" i="1"/>
  <c r="M393" i="1"/>
  <c r="O393" i="1"/>
  <c r="M385" i="1"/>
  <c r="O385" i="1"/>
  <c r="M377" i="1"/>
  <c r="O377" i="1"/>
  <c r="M369" i="1"/>
  <c r="O369" i="1"/>
  <c r="M361" i="1"/>
  <c r="O361" i="1"/>
  <c r="M349" i="1"/>
  <c r="O349" i="1"/>
  <c r="M341" i="1"/>
  <c r="O341" i="1"/>
  <c r="M333" i="1"/>
  <c r="O333" i="1"/>
  <c r="M325" i="1"/>
  <c r="O325" i="1"/>
  <c r="O317" i="1"/>
  <c r="M313" i="1"/>
  <c r="O313" i="1"/>
  <c r="M301" i="1"/>
  <c r="O301" i="1"/>
  <c r="M293" i="1"/>
  <c r="O293" i="1"/>
  <c r="M285" i="1"/>
  <c r="O285" i="1"/>
  <c r="M281" i="1"/>
  <c r="O281" i="1"/>
  <c r="M273" i="1"/>
  <c r="O273" i="1"/>
  <c r="M265" i="1"/>
  <c r="O265" i="1"/>
  <c r="M257" i="1"/>
  <c r="O257" i="1"/>
  <c r="M249" i="1"/>
  <c r="O249" i="1"/>
  <c r="M241" i="1"/>
  <c r="O241" i="1"/>
  <c r="M233" i="1"/>
  <c r="O233" i="1"/>
  <c r="M225" i="1"/>
  <c r="O225" i="1"/>
  <c r="M217" i="1"/>
  <c r="O217" i="1"/>
  <c r="M205" i="1"/>
  <c r="O205" i="1"/>
  <c r="M197" i="1"/>
  <c r="O197" i="1"/>
  <c r="M189" i="1"/>
  <c r="O189" i="1"/>
  <c r="M181" i="1"/>
  <c r="O181" i="1"/>
  <c r="M177" i="1"/>
  <c r="O177" i="1"/>
  <c r="M169" i="1"/>
  <c r="O169" i="1"/>
  <c r="M161" i="1"/>
  <c r="O161" i="1"/>
  <c r="M149" i="1"/>
  <c r="O149" i="1"/>
  <c r="M141" i="1"/>
  <c r="O141" i="1"/>
  <c r="M133" i="1"/>
  <c r="O133" i="1"/>
  <c r="O418" i="1"/>
  <c r="O402" i="1"/>
  <c r="O386" i="1"/>
  <c r="M428" i="1"/>
  <c r="O428" i="1"/>
  <c r="M420" i="1"/>
  <c r="O420" i="1"/>
  <c r="M416" i="1"/>
  <c r="O416" i="1"/>
  <c r="M412" i="1"/>
  <c r="O412" i="1"/>
  <c r="M408" i="1"/>
  <c r="O408" i="1"/>
  <c r="M404" i="1"/>
  <c r="O404" i="1"/>
  <c r="M400" i="1"/>
  <c r="O400" i="1"/>
  <c r="M396" i="1"/>
  <c r="O396" i="1"/>
  <c r="M392" i="1"/>
  <c r="O392" i="1"/>
  <c r="M388" i="1"/>
  <c r="O388" i="1"/>
  <c r="M384" i="1"/>
  <c r="O384" i="1"/>
  <c r="M380" i="1"/>
  <c r="O380" i="1"/>
  <c r="M376" i="1"/>
  <c r="O376" i="1"/>
  <c r="M372" i="1"/>
  <c r="O372" i="1"/>
  <c r="M368" i="1"/>
  <c r="O368" i="1"/>
  <c r="M364" i="1"/>
  <c r="O364" i="1"/>
  <c r="M360" i="1"/>
  <c r="O360" i="1"/>
  <c r="M356" i="1"/>
  <c r="O356" i="1"/>
  <c r="M352" i="1"/>
  <c r="O352" i="1"/>
  <c r="M348" i="1"/>
  <c r="O348" i="1"/>
  <c r="M344" i="1"/>
  <c r="O344" i="1"/>
  <c r="M340" i="1"/>
  <c r="O340" i="1"/>
  <c r="M336" i="1"/>
  <c r="O336" i="1"/>
  <c r="M332" i="1"/>
  <c r="O332" i="1"/>
  <c r="M328" i="1"/>
  <c r="O328" i="1"/>
  <c r="M324" i="1"/>
  <c r="O324" i="1"/>
  <c r="M320" i="1"/>
  <c r="O320" i="1"/>
  <c r="M316" i="1"/>
  <c r="O316" i="1"/>
  <c r="M312" i="1"/>
  <c r="O312" i="1"/>
  <c r="M308" i="1"/>
  <c r="O308" i="1"/>
  <c r="M304" i="1"/>
  <c r="O304" i="1"/>
  <c r="M300" i="1"/>
  <c r="O300" i="1"/>
  <c r="M296" i="1"/>
  <c r="O296" i="1"/>
  <c r="M292" i="1"/>
  <c r="O292" i="1"/>
  <c r="M288" i="1"/>
  <c r="O288" i="1"/>
  <c r="M284" i="1"/>
  <c r="O284" i="1"/>
  <c r="M280" i="1"/>
  <c r="O280" i="1"/>
  <c r="M276" i="1"/>
  <c r="O276" i="1"/>
  <c r="M272" i="1"/>
  <c r="O272" i="1"/>
  <c r="M268" i="1"/>
  <c r="O268" i="1"/>
  <c r="M264" i="1"/>
  <c r="O264" i="1"/>
  <c r="M260" i="1"/>
  <c r="O260" i="1"/>
  <c r="M256" i="1"/>
  <c r="O256" i="1"/>
  <c r="M252" i="1"/>
  <c r="O252" i="1"/>
  <c r="M248" i="1"/>
  <c r="O248" i="1"/>
  <c r="M244" i="1"/>
  <c r="O244" i="1"/>
  <c r="M240" i="1"/>
  <c r="O240" i="1"/>
  <c r="M236" i="1"/>
  <c r="O236" i="1"/>
  <c r="M232" i="1"/>
  <c r="O232" i="1"/>
  <c r="M228" i="1"/>
  <c r="O228" i="1"/>
  <c r="M224" i="1"/>
  <c r="O224" i="1"/>
  <c r="M220" i="1"/>
  <c r="O220" i="1"/>
  <c r="M216" i="1"/>
  <c r="O216" i="1"/>
  <c r="M212" i="1"/>
  <c r="O212" i="1"/>
  <c r="M208" i="1"/>
  <c r="O208" i="1"/>
  <c r="M204" i="1"/>
  <c r="O204" i="1"/>
  <c r="M200" i="1"/>
  <c r="O200" i="1"/>
  <c r="M196" i="1"/>
  <c r="O196" i="1"/>
  <c r="M192" i="1"/>
  <c r="O192" i="1"/>
  <c r="M188" i="1"/>
  <c r="O188" i="1"/>
  <c r="M184" i="1"/>
  <c r="O184" i="1"/>
  <c r="M180" i="1"/>
  <c r="O180" i="1"/>
  <c r="M176" i="1"/>
  <c r="O176" i="1"/>
  <c r="M172" i="1"/>
  <c r="O172" i="1"/>
  <c r="M168" i="1"/>
  <c r="O168" i="1"/>
  <c r="M164" i="1"/>
  <c r="O164" i="1"/>
  <c r="M160" i="1"/>
  <c r="O160" i="1"/>
  <c r="M156" i="1"/>
  <c r="O156" i="1"/>
  <c r="M152" i="1"/>
  <c r="O152" i="1"/>
  <c r="M148" i="1"/>
  <c r="O148" i="1"/>
  <c r="M144" i="1"/>
  <c r="O144" i="1"/>
  <c r="M140" i="1"/>
  <c r="O140" i="1"/>
  <c r="M136" i="1"/>
  <c r="O136" i="1"/>
  <c r="M132" i="1"/>
  <c r="O132" i="1"/>
  <c r="M128" i="1"/>
  <c r="O128" i="1"/>
  <c r="M124" i="1"/>
  <c r="O124" i="1"/>
  <c r="M120" i="1"/>
  <c r="O120" i="1"/>
  <c r="M116" i="1"/>
  <c r="O116" i="1"/>
  <c r="M112" i="1"/>
  <c r="O112" i="1"/>
  <c r="M108" i="1"/>
  <c r="O108" i="1"/>
  <c r="M104" i="1"/>
  <c r="O104" i="1"/>
  <c r="M100" i="1"/>
  <c r="O100" i="1"/>
  <c r="M96" i="1"/>
  <c r="O96" i="1"/>
  <c r="M92" i="1"/>
  <c r="O92" i="1"/>
  <c r="M88" i="1"/>
  <c r="O88" i="1"/>
  <c r="M84" i="1"/>
  <c r="O84" i="1"/>
  <c r="M80" i="1"/>
  <c r="O80" i="1"/>
  <c r="M76" i="1"/>
  <c r="O76" i="1"/>
  <c r="M72" i="1"/>
  <c r="O72" i="1"/>
  <c r="M68" i="1"/>
  <c r="O68" i="1"/>
  <c r="M64" i="1"/>
  <c r="O64" i="1"/>
  <c r="M60" i="1"/>
  <c r="O60" i="1"/>
  <c r="M56" i="1"/>
  <c r="O56" i="1"/>
  <c r="M52" i="1"/>
  <c r="O52" i="1"/>
  <c r="M48" i="1"/>
  <c r="O48" i="1"/>
  <c r="M44" i="1"/>
  <c r="O44" i="1"/>
  <c r="M40" i="1"/>
  <c r="O40" i="1"/>
  <c r="M36" i="1"/>
  <c r="O36" i="1"/>
  <c r="M32" i="1"/>
  <c r="O32" i="1"/>
  <c r="M28" i="1"/>
  <c r="O28" i="1"/>
  <c r="M24" i="1"/>
  <c r="O24" i="1"/>
  <c r="M20" i="1"/>
  <c r="O20" i="1"/>
  <c r="M16" i="1"/>
  <c r="O16" i="1"/>
  <c r="M12" i="1"/>
  <c r="O12" i="1"/>
  <c r="M8" i="1"/>
  <c r="O8" i="1"/>
  <c r="M4" i="1"/>
  <c r="O4" i="1"/>
  <c r="O430" i="1"/>
  <c r="O414" i="1"/>
  <c r="O398" i="1"/>
  <c r="O382" i="1"/>
  <c r="O366" i="1"/>
  <c r="O350" i="1"/>
  <c r="O334" i="1"/>
  <c r="O318" i="1"/>
  <c r="O302" i="1"/>
  <c r="O286" i="1"/>
  <c r="O270" i="1"/>
  <c r="O254" i="1"/>
  <c r="O238" i="1"/>
  <c r="O131" i="1"/>
  <c r="M433" i="1"/>
  <c r="O433" i="1"/>
  <c r="M425" i="1"/>
  <c r="O425" i="1"/>
  <c r="M413" i="1"/>
  <c r="O413" i="1"/>
  <c r="M405" i="1"/>
  <c r="O405" i="1"/>
  <c r="M397" i="1"/>
  <c r="O397" i="1"/>
  <c r="M389" i="1"/>
  <c r="O389" i="1"/>
  <c r="M381" i="1"/>
  <c r="O381" i="1"/>
  <c r="M373" i="1"/>
  <c r="O373" i="1"/>
  <c r="M365" i="1"/>
  <c r="O365" i="1"/>
  <c r="M357" i="1"/>
  <c r="O357" i="1"/>
  <c r="M353" i="1"/>
  <c r="O353" i="1"/>
  <c r="M345" i="1"/>
  <c r="O345" i="1"/>
  <c r="M337" i="1"/>
  <c r="O337" i="1"/>
  <c r="M329" i="1"/>
  <c r="O329" i="1"/>
  <c r="M321" i="1"/>
  <c r="O321" i="1"/>
  <c r="M309" i="1"/>
  <c r="O309" i="1"/>
  <c r="M305" i="1"/>
  <c r="O305" i="1"/>
  <c r="M297" i="1"/>
  <c r="O297" i="1"/>
  <c r="M289" i="1"/>
  <c r="O289" i="1"/>
  <c r="M277" i="1"/>
  <c r="O277" i="1"/>
  <c r="M269" i="1"/>
  <c r="O269" i="1"/>
  <c r="M261" i="1"/>
  <c r="O261" i="1"/>
  <c r="M253" i="1"/>
  <c r="O253" i="1"/>
  <c r="M245" i="1"/>
  <c r="O245" i="1"/>
  <c r="M237" i="1"/>
  <c r="O237" i="1"/>
  <c r="M229" i="1"/>
  <c r="O229" i="1"/>
  <c r="M221" i="1"/>
  <c r="O221" i="1"/>
  <c r="M213" i="1"/>
  <c r="O213" i="1"/>
  <c r="M209" i="1"/>
  <c r="O209" i="1"/>
  <c r="M201" i="1"/>
  <c r="O201" i="1"/>
  <c r="M193" i="1"/>
  <c r="O193" i="1"/>
  <c r="M185" i="1"/>
  <c r="O185" i="1"/>
  <c r="M173" i="1"/>
  <c r="O173" i="1"/>
  <c r="M165" i="1"/>
  <c r="O165" i="1"/>
  <c r="M157" i="1"/>
  <c r="O157" i="1"/>
  <c r="M153" i="1"/>
  <c r="O153" i="1"/>
  <c r="M145" i="1"/>
  <c r="O145" i="1"/>
  <c r="M137" i="1"/>
  <c r="O137" i="1"/>
  <c r="O434" i="1"/>
  <c r="M432" i="1"/>
  <c r="O432" i="1"/>
  <c r="M424" i="1"/>
  <c r="O424" i="1"/>
  <c r="M431" i="1"/>
  <c r="O431" i="1"/>
  <c r="M427" i="1"/>
  <c r="O427" i="1"/>
  <c r="M423" i="1"/>
  <c r="O423" i="1"/>
  <c r="M419" i="1"/>
  <c r="O419" i="1"/>
  <c r="M415" i="1"/>
  <c r="O415" i="1"/>
  <c r="M411" i="1"/>
  <c r="O411" i="1"/>
  <c r="M407" i="1"/>
  <c r="O407" i="1"/>
  <c r="M403" i="1"/>
  <c r="O403" i="1"/>
  <c r="M399" i="1"/>
  <c r="O399" i="1"/>
  <c r="M395" i="1"/>
  <c r="O395" i="1"/>
  <c r="M391" i="1"/>
  <c r="O391" i="1"/>
  <c r="M387" i="1"/>
  <c r="O387" i="1"/>
  <c r="M383" i="1"/>
  <c r="O383" i="1"/>
  <c r="M379" i="1"/>
  <c r="O379" i="1"/>
  <c r="M375" i="1"/>
  <c r="O375" i="1"/>
  <c r="M371" i="1"/>
  <c r="O371" i="1"/>
  <c r="M367" i="1"/>
  <c r="O367" i="1"/>
  <c r="M363" i="1"/>
  <c r="O363" i="1"/>
  <c r="M359" i="1"/>
  <c r="O359" i="1"/>
  <c r="M355" i="1"/>
  <c r="O355" i="1"/>
  <c r="M351" i="1"/>
  <c r="O351" i="1"/>
  <c r="M347" i="1"/>
  <c r="O347" i="1"/>
  <c r="M343" i="1"/>
  <c r="O343" i="1"/>
  <c r="M339" i="1"/>
  <c r="O339" i="1"/>
  <c r="M335" i="1"/>
  <c r="O335" i="1"/>
  <c r="M331" i="1"/>
  <c r="O331" i="1"/>
  <c r="M327" i="1"/>
  <c r="O327" i="1"/>
  <c r="M323" i="1"/>
  <c r="O323" i="1"/>
  <c r="M319" i="1"/>
  <c r="O319" i="1"/>
  <c r="M315" i="1"/>
  <c r="O315" i="1"/>
  <c r="M311" i="1"/>
  <c r="O311" i="1"/>
  <c r="M307" i="1"/>
  <c r="O307" i="1"/>
  <c r="M303" i="1"/>
  <c r="O303" i="1"/>
  <c r="M299" i="1"/>
  <c r="O299" i="1"/>
  <c r="M295" i="1"/>
  <c r="O295" i="1"/>
  <c r="M291" i="1"/>
  <c r="O291" i="1"/>
  <c r="M287" i="1"/>
  <c r="O287" i="1"/>
  <c r="M283" i="1"/>
  <c r="O283" i="1"/>
  <c r="M279" i="1"/>
  <c r="O279" i="1"/>
  <c r="M275" i="1"/>
  <c r="O275" i="1"/>
  <c r="M271" i="1"/>
  <c r="O271" i="1"/>
  <c r="M267" i="1"/>
  <c r="O267" i="1"/>
  <c r="M263" i="1"/>
  <c r="O263" i="1"/>
  <c r="M259" i="1"/>
  <c r="O259" i="1"/>
  <c r="M255" i="1"/>
  <c r="O255" i="1"/>
  <c r="M251" i="1"/>
  <c r="O251" i="1"/>
  <c r="M247" i="1"/>
  <c r="O247" i="1"/>
  <c r="M243" i="1"/>
  <c r="O243" i="1"/>
  <c r="M239" i="1"/>
  <c r="O239" i="1"/>
  <c r="M235" i="1"/>
  <c r="O235" i="1"/>
  <c r="M231" i="1"/>
  <c r="O231" i="1"/>
  <c r="M223" i="1"/>
  <c r="O223" i="1"/>
  <c r="M219" i="1"/>
  <c r="O219" i="1"/>
  <c r="M215" i="1"/>
  <c r="O215" i="1"/>
  <c r="M207" i="1"/>
  <c r="O207" i="1"/>
  <c r="M203" i="1"/>
  <c r="O203" i="1"/>
  <c r="M199" i="1"/>
  <c r="O199" i="1"/>
  <c r="M191" i="1"/>
  <c r="O191" i="1"/>
  <c r="M187" i="1"/>
  <c r="O187" i="1"/>
  <c r="M183" i="1"/>
  <c r="O183" i="1"/>
  <c r="M175" i="1"/>
  <c r="O175" i="1"/>
  <c r="M171" i="1"/>
  <c r="O171" i="1"/>
  <c r="M167" i="1"/>
  <c r="O167" i="1"/>
  <c r="M159" i="1"/>
  <c r="O159" i="1"/>
  <c r="M155" i="1"/>
  <c r="O155" i="1"/>
  <c r="M151" i="1"/>
  <c r="O151" i="1"/>
  <c r="M143" i="1"/>
  <c r="O143" i="1"/>
  <c r="M139" i="1"/>
  <c r="O139" i="1"/>
  <c r="M135" i="1"/>
  <c r="O135" i="1"/>
  <c r="M127" i="1"/>
  <c r="O127" i="1"/>
  <c r="M123" i="1"/>
  <c r="O123" i="1"/>
  <c r="M119" i="1"/>
  <c r="O119" i="1"/>
  <c r="M111" i="1"/>
  <c r="O111" i="1"/>
  <c r="M107" i="1"/>
  <c r="O107" i="1"/>
  <c r="M103" i="1"/>
  <c r="O103" i="1"/>
  <c r="M95" i="1"/>
  <c r="O95" i="1"/>
  <c r="M91" i="1"/>
  <c r="O91" i="1"/>
  <c r="M87" i="1"/>
  <c r="O87" i="1"/>
  <c r="O426" i="1"/>
  <c r="O410" i="1"/>
  <c r="O394" i="1"/>
  <c r="O378" i="1"/>
  <c r="O362" i="1"/>
  <c r="O346" i="1"/>
  <c r="O330" i="1"/>
  <c r="O314" i="1"/>
  <c r="O298" i="1"/>
  <c r="O282" i="1"/>
  <c r="O266" i="1"/>
  <c r="O250" i="1"/>
  <c r="O234" i="1"/>
  <c r="O179" i="1"/>
  <c r="O115" i="1"/>
  <c r="M230" i="1"/>
  <c r="O230" i="1"/>
  <c r="M226" i="1"/>
  <c r="O226" i="1"/>
  <c r="M222" i="1"/>
  <c r="O222" i="1"/>
  <c r="M218" i="1"/>
  <c r="O218" i="1"/>
  <c r="M214" i="1"/>
  <c r="O214" i="1"/>
  <c r="M210" i="1"/>
  <c r="O210" i="1"/>
  <c r="M206" i="1"/>
  <c r="O206" i="1"/>
  <c r="M202" i="1"/>
  <c r="O202" i="1"/>
  <c r="M198" i="1"/>
  <c r="O198" i="1"/>
  <c r="M194" i="1"/>
  <c r="O194" i="1"/>
  <c r="M190" i="1"/>
  <c r="O190" i="1"/>
  <c r="O422" i="1"/>
  <c r="O406" i="1"/>
  <c r="O390" i="1"/>
  <c r="O374" i="1"/>
  <c r="O358" i="1"/>
  <c r="O342" i="1"/>
  <c r="O326" i="1"/>
  <c r="O310" i="1"/>
  <c r="O294" i="1"/>
  <c r="O278" i="1"/>
  <c r="O262" i="1"/>
  <c r="O246" i="1"/>
  <c r="O163" i="1"/>
  <c r="O99" i="1"/>
  <c r="O79" i="1"/>
  <c r="O31" i="1"/>
  <c r="M186" i="1"/>
  <c r="O186" i="1"/>
  <c r="M182" i="1"/>
  <c r="O182" i="1"/>
  <c r="M178" i="1"/>
  <c r="O178" i="1"/>
  <c r="M174" i="1"/>
  <c r="O174" i="1"/>
  <c r="M170" i="1"/>
  <c r="O170" i="1"/>
  <c r="M166" i="1"/>
  <c r="O166" i="1"/>
  <c r="M162" i="1"/>
  <c r="O162" i="1"/>
  <c r="M158" i="1"/>
  <c r="O158" i="1"/>
  <c r="M154" i="1"/>
  <c r="O154" i="1"/>
  <c r="M150" i="1"/>
  <c r="O150" i="1"/>
  <c r="M146" i="1"/>
  <c r="O146" i="1"/>
  <c r="M142" i="1"/>
  <c r="O142" i="1"/>
  <c r="M138" i="1"/>
  <c r="O138" i="1"/>
  <c r="M134" i="1"/>
  <c r="O134" i="1"/>
  <c r="M130" i="1"/>
  <c r="O130" i="1"/>
  <c r="M126" i="1"/>
  <c r="O126" i="1"/>
  <c r="M122" i="1"/>
  <c r="O122" i="1"/>
  <c r="M118" i="1"/>
  <c r="O118" i="1"/>
  <c r="M114" i="1"/>
  <c r="O114" i="1"/>
  <c r="M110" i="1"/>
  <c r="O110" i="1"/>
  <c r="M106" i="1"/>
  <c r="O106" i="1"/>
  <c r="M102" i="1"/>
  <c r="O102" i="1"/>
  <c r="M98" i="1"/>
  <c r="O98" i="1"/>
  <c r="M94" i="1"/>
  <c r="O94" i="1"/>
  <c r="M90" i="1"/>
  <c r="O90" i="1"/>
  <c r="M86" i="1"/>
  <c r="O86" i="1"/>
  <c r="M82" i="1"/>
  <c r="O82" i="1"/>
  <c r="M78" i="1"/>
  <c r="O78" i="1"/>
  <c r="M74" i="1"/>
  <c r="O74" i="1"/>
  <c r="M70" i="1"/>
  <c r="O70" i="1"/>
  <c r="M66" i="1"/>
  <c r="O66" i="1"/>
  <c r="M62" i="1"/>
  <c r="O62" i="1"/>
  <c r="M58" i="1"/>
  <c r="O58" i="1"/>
  <c r="M54" i="1"/>
  <c r="O54" i="1"/>
  <c r="M50" i="1"/>
  <c r="O50" i="1"/>
  <c r="M46" i="1"/>
  <c r="O46" i="1"/>
  <c r="M42" i="1"/>
  <c r="O42" i="1"/>
  <c r="M38" i="1"/>
  <c r="O38" i="1"/>
  <c r="M34" i="1"/>
  <c r="O34" i="1"/>
  <c r="M30" i="1"/>
  <c r="O30" i="1"/>
  <c r="M26" i="1"/>
  <c r="O26" i="1"/>
  <c r="M22" i="1"/>
  <c r="O22" i="1"/>
  <c r="M18" i="1"/>
  <c r="O18" i="1"/>
  <c r="M14" i="1"/>
  <c r="O14" i="1"/>
  <c r="M10" i="1"/>
  <c r="O10" i="1"/>
  <c r="M6" i="1"/>
  <c r="O6" i="1"/>
  <c r="O59" i="1"/>
  <c r="O43" i="1"/>
  <c r="O27" i="1"/>
  <c r="M129" i="1"/>
  <c r="O129" i="1"/>
  <c r="M125" i="1"/>
  <c r="O125" i="1"/>
  <c r="M121" i="1"/>
  <c r="O121" i="1"/>
  <c r="M117" i="1"/>
  <c r="O117" i="1"/>
  <c r="M113" i="1"/>
  <c r="O113" i="1"/>
  <c r="M109" i="1"/>
  <c r="O109" i="1"/>
  <c r="M105" i="1"/>
  <c r="O105" i="1"/>
  <c r="M101" i="1"/>
  <c r="O101" i="1"/>
  <c r="M97" i="1"/>
  <c r="O97" i="1"/>
  <c r="M93" i="1"/>
  <c r="O93" i="1"/>
  <c r="M89" i="1"/>
  <c r="O89" i="1"/>
  <c r="M85" i="1"/>
  <c r="O85" i="1"/>
  <c r="M81" i="1"/>
  <c r="O81" i="1"/>
  <c r="M77" i="1"/>
  <c r="O77" i="1"/>
  <c r="M73" i="1"/>
  <c r="O73" i="1"/>
  <c r="M69" i="1"/>
  <c r="O69" i="1"/>
  <c r="M65" i="1"/>
  <c r="O65" i="1"/>
  <c r="M61" i="1"/>
  <c r="O61" i="1"/>
  <c r="M57" i="1"/>
  <c r="O57" i="1"/>
  <c r="M53" i="1"/>
  <c r="O53" i="1"/>
  <c r="M49" i="1"/>
  <c r="O49" i="1"/>
  <c r="M45" i="1"/>
  <c r="O45" i="1"/>
  <c r="M41" i="1"/>
  <c r="O41" i="1"/>
  <c r="M37" i="1"/>
  <c r="O37" i="1"/>
  <c r="M33" i="1"/>
  <c r="O33" i="1"/>
  <c r="M29" i="1"/>
  <c r="O29" i="1"/>
  <c r="M25" i="1"/>
  <c r="O25" i="1"/>
  <c r="M21" i="1"/>
  <c r="O21" i="1"/>
  <c r="M17" i="1"/>
  <c r="O17" i="1"/>
  <c r="M13" i="1"/>
  <c r="O13" i="1"/>
  <c r="M9" i="1"/>
  <c r="O9" i="1"/>
  <c r="M5" i="1"/>
  <c r="O5" i="1"/>
  <c r="O71" i="1"/>
  <c r="O39" i="1"/>
  <c r="O23" i="1"/>
  <c r="O7" i="1"/>
  <c r="C19" i="8" l="1"/>
  <c r="B19" i="8"/>
  <c r="D2" i="4"/>
  <c r="A2" i="4"/>
  <c r="O2" i="1"/>
  <c r="B2" i="4" s="1"/>
  <c r="D19" i="8" l="1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3" i="8"/>
  <c r="D2" i="8"/>
</calcChain>
</file>

<file path=xl/sharedStrings.xml><?xml version="1.0" encoding="utf-8"?>
<sst xmlns="http://schemas.openxmlformats.org/spreadsheetml/2006/main" count="3677" uniqueCount="1163">
  <si>
    <t>Quadrans Sustanainability Report</t>
  </si>
  <si>
    <t>Jan-23</t>
  </si>
  <si>
    <t>Mainnet energy consumpion per month (KW)</t>
  </si>
  <si>
    <t>Mainnet Kg CO2 x month</t>
  </si>
  <si>
    <t>Energy per transaction considering 60K TPS (W)</t>
  </si>
  <si>
    <t>CO2 x Transaction (g)</t>
  </si>
  <si>
    <t>Row Labels</t>
  </si>
  <si>
    <t>Sum of Total Energy monthly Consumption (KW)</t>
  </si>
  <si>
    <t>Sum of Total monthly CO2 Footprint (KG)</t>
  </si>
  <si>
    <t>Count of Node ID</t>
  </si>
  <si>
    <t>Australia</t>
  </si>
  <si>
    <t>Canada</t>
  </si>
  <si>
    <t>Finland</t>
  </si>
  <si>
    <t>France</t>
  </si>
  <si>
    <t>Germany</t>
  </si>
  <si>
    <t>India</t>
  </si>
  <si>
    <t>Ireland</t>
  </si>
  <si>
    <t>Italy</t>
  </si>
  <si>
    <t>Luxembourg</t>
  </si>
  <si>
    <t>Netherlands</t>
  </si>
  <si>
    <t>Poland</t>
  </si>
  <si>
    <t>Romania</t>
  </si>
  <si>
    <t>Russia</t>
  </si>
  <si>
    <t>Singapore</t>
  </si>
  <si>
    <t>Spain</t>
  </si>
  <si>
    <t>Switzerland</t>
  </si>
  <si>
    <t>United Kingdom</t>
  </si>
  <si>
    <t>United States</t>
  </si>
  <si>
    <t>Grand Total</t>
  </si>
  <si>
    <t>Data</t>
  </si>
  <si>
    <t>Apr</t>
  </si>
  <si>
    <t>May</t>
  </si>
  <si>
    <t>June</t>
  </si>
  <si>
    <t>August</t>
  </si>
  <si>
    <t>September</t>
  </si>
  <si>
    <t>October</t>
  </si>
  <si>
    <t>November</t>
  </si>
  <si>
    <t>December</t>
  </si>
  <si>
    <t>January-23</t>
  </si>
  <si>
    <t>Sum of Total Energy Consumption (KW)</t>
  </si>
  <si>
    <t>Sum of Total annual CO2 Footprint (KG)</t>
  </si>
  <si>
    <t>(blank)</t>
  </si>
  <si>
    <t>Node ID</t>
  </si>
  <si>
    <t>Node Name</t>
  </si>
  <si>
    <t>gqdc version</t>
  </si>
  <si>
    <t>Software installed</t>
  </si>
  <si>
    <t>Latency</t>
  </si>
  <si>
    <t>Peers</t>
  </si>
  <si>
    <t>Block</t>
  </si>
  <si>
    <t>Last check</t>
  </si>
  <si>
    <t>Uptime%</t>
  </si>
  <si>
    <t>Location</t>
  </si>
  <si>
    <t>Nation</t>
  </si>
  <si>
    <t>Energy consumption</t>
  </si>
  <si>
    <t>g CO2/h</t>
  </si>
  <si>
    <t>Total Energy Consumption (KW)</t>
  </si>
  <si>
    <t>Total annual CO2 Footprint (KG)</t>
  </si>
  <si>
    <t>a1</t>
  </si>
  <si>
    <t>gqdc/v1.5.2-stable-1528b791</t>
  </si>
  <si>
    <t>windows-amd64/go1.12</t>
  </si>
  <si>
    <t>657 ms</t>
  </si>
  <si>
    <t>#24873709</t>
  </si>
  <si>
    <t>3m ago</t>
  </si>
  <si>
    <t>Bari</t>
  </si>
  <si>
    <t>AAA Looking</t>
  </si>
  <si>
    <t>linux-amd64/go1.12</t>
  </si>
  <si>
    <t>61 ms</t>
  </si>
  <si>
    <t>#24873366</t>
  </si>
  <si>
    <t>2m ago</t>
  </si>
  <si>
    <t>Washington</t>
  </si>
  <si>
    <t>Abaco 1</t>
  </si>
  <si>
    <t>gqdc/v1.5.2-stable-53b6a36d</t>
  </si>
  <si>
    <t>linux-arm64/go1.13.4</t>
  </si>
  <si>
    <t>21 ms</t>
  </si>
  <si>
    <t>#24873188</t>
  </si>
  <si>
    <t>Milan</t>
  </si>
  <si>
    <t>Abaco 2</t>
  </si>
  <si>
    <t>20 ms</t>
  </si>
  <si>
    <t>#24871905</t>
  </si>
  <si>
    <t>Abaco 3</t>
  </si>
  <si>
    <t>#24872891</t>
  </si>
  <si>
    <t>6m ago</t>
  </si>
  <si>
    <t>Abadessa 1</t>
  </si>
  <si>
    <t>19 ms</t>
  </si>
  <si>
    <t>#24873355</t>
  </si>
  <si>
    <t>9m ago</t>
  </si>
  <si>
    <t>Abadessa 2</t>
  </si>
  <si>
    <t>25 ms</t>
  </si>
  <si>
    <t>#24872477</t>
  </si>
  <si>
    <t>Abadessa 3</t>
  </si>
  <si>
    <t>144 ms</t>
  </si>
  <si>
    <t>#24873077</t>
  </si>
  <si>
    <t>52m ago</t>
  </si>
  <si>
    <t>Abadia 1</t>
  </si>
  <si>
    <t>#24873407</t>
  </si>
  <si>
    <t>Abadia 2</t>
  </si>
  <si>
    <t>22 ms</t>
  </si>
  <si>
    <t>#24873702</t>
  </si>
  <si>
    <t>Abadia 3</t>
  </si>
  <si>
    <t>#24870554</t>
  </si>
  <si>
    <t>Abax 1</t>
  </si>
  <si>
    <t>74 ms</t>
  </si>
  <si>
    <t>#24873536</t>
  </si>
  <si>
    <t>17m ago</t>
  </si>
  <si>
    <t>Abax 2</t>
  </si>
  <si>
    <t>#24873328</t>
  </si>
  <si>
    <t>Abax 3</t>
  </si>
  <si>
    <t>#24871851</t>
  </si>
  <si>
    <t>Abaxir 1</t>
  </si>
  <si>
    <t>7m ago</t>
  </si>
  <si>
    <t>Abaxir 2</t>
  </si>
  <si>
    <t>#24872639</t>
  </si>
  <si>
    <t>Abaxir 3</t>
  </si>
  <si>
    <t>24 ms</t>
  </si>
  <si>
    <t>#24872808</t>
  </si>
  <si>
    <t>Abazia 1</t>
  </si>
  <si>
    <t>#24873274</t>
  </si>
  <si>
    <t>Abazia 2</t>
  </si>
  <si>
    <t>#24873570</t>
  </si>
  <si>
    <t>Abazia 3</t>
  </si>
  <si>
    <t>#24871295</t>
  </si>
  <si>
    <t>Abc 1</t>
  </si>
  <si>
    <t>#24873497</t>
  </si>
  <si>
    <t>10m ago</t>
  </si>
  <si>
    <t>Abc 2</t>
  </si>
  <si>
    <t>#24873308</t>
  </si>
  <si>
    <t>Abc 3</t>
  </si>
  <si>
    <t>26 ms</t>
  </si>
  <si>
    <t>#24873069</t>
  </si>
  <si>
    <t>ABiGaiL</t>
  </si>
  <si>
    <t>13 ms</t>
  </si>
  <si>
    <t>#24870071</t>
  </si>
  <si>
    <t>15m ago</t>
  </si>
  <si>
    <t>Nuremberg</t>
  </si>
  <si>
    <t>Abyssium</t>
  </si>
  <si>
    <t>12 ms</t>
  </si>
  <si>
    <t>#24870802</t>
  </si>
  <si>
    <t>4m ago</t>
  </si>
  <si>
    <t>Berlin</t>
  </si>
  <si>
    <t>Achab 1</t>
  </si>
  <si>
    <t>#24872295</t>
  </si>
  <si>
    <t>Achab 2</t>
  </si>
  <si>
    <t>86 ms</t>
  </si>
  <si>
    <t>20m ago</t>
  </si>
  <si>
    <t>Achab 3</t>
  </si>
  <si>
    <t>#24873549</t>
  </si>
  <si>
    <t>Adamas EU 1</t>
  </si>
  <si>
    <t>linux-amd64/go1.13.4</t>
  </si>
  <si>
    <t>14 ms</t>
  </si>
  <si>
    <t>#24872754</t>
  </si>
  <si>
    <t>5m ago</t>
  </si>
  <si>
    <t>Adamas EU 2</t>
  </si>
  <si>
    <t>#24871498</t>
  </si>
  <si>
    <t>Adamas EU 3</t>
  </si>
  <si>
    <t>10 ms</t>
  </si>
  <si>
    <t>#24870754</t>
  </si>
  <si>
    <t>Adamas EU 4</t>
  </si>
  <si>
    <t>#24872253</t>
  </si>
  <si>
    <t>Adamas EU 5</t>
  </si>
  <si>
    <t>39 ms</t>
  </si>
  <si>
    <t>#24873447</t>
  </si>
  <si>
    <t>Milano</t>
  </si>
  <si>
    <t>Addendum 1</t>
  </si>
  <si>
    <t>#24871817</t>
  </si>
  <si>
    <t>Addendum 2</t>
  </si>
  <si>
    <t>84 ms</t>
  </si>
  <si>
    <t>#24872835</t>
  </si>
  <si>
    <t>Addendum 3</t>
  </si>
  <si>
    <t>704 ms</t>
  </si>
  <si>
    <t>#24871690</t>
  </si>
  <si>
    <t>23m ago</t>
  </si>
  <si>
    <t>Addios 1</t>
  </si>
  <si>
    <t>linux-arm/go1.13.4</t>
  </si>
  <si>
    <t>#24872831</t>
  </si>
  <si>
    <t>56m ago</t>
  </si>
  <si>
    <t>Addios 2</t>
  </si>
  <si>
    <t>#24873008</t>
  </si>
  <si>
    <t>Addios 3</t>
  </si>
  <si>
    <t>#24868514</t>
  </si>
  <si>
    <t>6 h ago</t>
  </si>
  <si>
    <t>Ade Infernus 1</t>
  </si>
  <si>
    <t>#24870868</t>
  </si>
  <si>
    <t>Ade Infernus 3</t>
  </si>
  <si>
    <t>#24871123</t>
  </si>
  <si>
    <t>Aeglos</t>
  </si>
  <si>
    <t>501 ms</t>
  </si>
  <si>
    <t>#24869225</t>
  </si>
  <si>
    <t>16m ago</t>
  </si>
  <si>
    <t>AG Sagl 03</t>
  </si>
  <si>
    <t>gqdc/v1.2.0-stable-1528b791</t>
  </si>
  <si>
    <t>linux-amd64/go1.12.3</t>
  </si>
  <si>
    <t>38 ms</t>
  </si>
  <si>
    <t>#10914150</t>
  </si>
  <si>
    <t>Agosto</t>
  </si>
  <si>
    <t>52 ms</t>
  </si>
  <si>
    <t>#24872579</t>
  </si>
  <si>
    <t>Alpha</t>
  </si>
  <si>
    <t>#24869593</t>
  </si>
  <si>
    <t>American Sniper</t>
  </si>
  <si>
    <t>7 ms</t>
  </si>
  <si>
    <t>#24873401</t>
  </si>
  <si>
    <t>Karlsruhe</t>
  </si>
  <si>
    <t>Andromeda</t>
  </si>
  <si>
    <t>#20176242</t>
  </si>
  <si>
    <t>Angel &amp; Devil</t>
  </si>
  <si>
    <t>11 ms</t>
  </si>
  <si>
    <t>#24872657</t>
  </si>
  <si>
    <t>Angelica</t>
  </si>
  <si>
    <t>9 ms</t>
  </si>
  <si>
    <t>#24873453</t>
  </si>
  <si>
    <t>Munich</t>
  </si>
  <si>
    <t>Anna</t>
  </si>
  <si>
    <t>#24868257</t>
  </si>
  <si>
    <t>31m ago</t>
  </si>
  <si>
    <t>Helsinki</t>
  </si>
  <si>
    <t>Aprile</t>
  </si>
  <si>
    <t>#24872272</t>
  </si>
  <si>
    <t>Arbatax 1</t>
  </si>
  <si>
    <t>47 ms</t>
  </si>
  <si>
    <t>#24871628</t>
  </si>
  <si>
    <t>34m ago</t>
  </si>
  <si>
    <t>Arbatax 2</t>
  </si>
  <si>
    <t>35 ms</t>
  </si>
  <si>
    <t>#24873700</t>
  </si>
  <si>
    <t>Arcobaleno</t>
  </si>
  <si>
    <t>50 ms</t>
  </si>
  <si>
    <t>#24871705</t>
  </si>
  <si>
    <t>Argo</t>
  </si>
  <si>
    <t>#18129621</t>
  </si>
  <si>
    <t>Authentico.it Nodo 1</t>
  </si>
  <si>
    <t>#24872876</t>
  </si>
  <si>
    <t>Strasbourg</t>
  </si>
  <si>
    <t>Authentico.it Nodo 2</t>
  </si>
  <si>
    <t>#24873496</t>
  </si>
  <si>
    <t>Azoto</t>
  </si>
  <si>
    <t>#24873058</t>
  </si>
  <si>
    <t>Falkenstein</t>
  </si>
  <si>
    <t>BALZA</t>
  </si>
  <si>
    <t>#24873624</t>
  </si>
  <si>
    <t>Düsseldorf</t>
  </si>
  <si>
    <t>Bavisela</t>
  </si>
  <si>
    <t>#24871921</t>
  </si>
  <si>
    <t>berlino</t>
  </si>
  <si>
    <t>2 ms</t>
  </si>
  <si>
    <t>#24873307</t>
  </si>
  <si>
    <t>BiancaProject</t>
  </si>
  <si>
    <t>#24872927</t>
  </si>
  <si>
    <t>BIMBO2</t>
  </si>
  <si>
    <t>15 ms</t>
  </si>
  <si>
    <t>#24872000</t>
  </si>
  <si>
    <t>22m ago</t>
  </si>
  <si>
    <t>Blackbird</t>
  </si>
  <si>
    <t>#24872960</t>
  </si>
  <si>
    <t>BlackBird 1</t>
  </si>
  <si>
    <t>#24868326</t>
  </si>
  <si>
    <t>St Louis</t>
  </si>
  <si>
    <t>BlackBird 2</t>
  </si>
  <si>
    <t>#24872149</t>
  </si>
  <si>
    <t>BlackBird 3</t>
  </si>
  <si>
    <t>#24872420</t>
  </si>
  <si>
    <t>BlackBird 4</t>
  </si>
  <si>
    <t>48 ms</t>
  </si>
  <si>
    <t>#24865954</t>
  </si>
  <si>
    <t>14m ago</t>
  </si>
  <si>
    <t>BlackBird 5</t>
  </si>
  <si>
    <t>110 ms</t>
  </si>
  <si>
    <t>#24870992</t>
  </si>
  <si>
    <t>BlackBird 6</t>
  </si>
  <si>
    <t>77 ms</t>
  </si>
  <si>
    <t>#24873318</t>
  </si>
  <si>
    <t>BlackWidow</t>
  </si>
  <si>
    <t>linux-arm/go1.12</t>
  </si>
  <si>
    <t>93 ms</t>
  </si>
  <si>
    <t>#24873038</t>
  </si>
  <si>
    <t>Mugnano di Napoli</t>
  </si>
  <si>
    <t>Block DE 1</t>
  </si>
  <si>
    <t>#24872856</t>
  </si>
  <si>
    <t>Gunzenhausen</t>
  </si>
  <si>
    <t>Block FI 1</t>
  </si>
  <si>
    <t>17 ms</t>
  </si>
  <si>
    <t>#24873705</t>
  </si>
  <si>
    <t>Blockchain Elite</t>
  </si>
  <si>
    <t>5 ms</t>
  </si>
  <si>
    <t>#24872770</t>
  </si>
  <si>
    <t>8m ago</t>
  </si>
  <si>
    <t>Dublin</t>
  </si>
  <si>
    <t>BlockchainCaffe1</t>
  </si>
  <si>
    <t>#24873564</t>
  </si>
  <si>
    <t>boccia73</t>
  </si>
  <si>
    <t>#24873607</t>
  </si>
  <si>
    <t>boccia73 2</t>
  </si>
  <si>
    <t>#24873655</t>
  </si>
  <si>
    <t>boccia73 3</t>
  </si>
  <si>
    <t>#24873344</t>
  </si>
  <si>
    <t>BOMBO</t>
  </si>
  <si>
    <t>#24873232</t>
  </si>
  <si>
    <t>BOMBO212</t>
  </si>
  <si>
    <t>16 ms</t>
  </si>
  <si>
    <t>#24873687</t>
  </si>
  <si>
    <t>Bonny</t>
  </si>
  <si>
    <t>#24873043</t>
  </si>
  <si>
    <t>Los Angeles</t>
  </si>
  <si>
    <t>Bora Bora</t>
  </si>
  <si>
    <t>37 ms</t>
  </si>
  <si>
    <t>#24873505</t>
  </si>
  <si>
    <t>brainfree71</t>
  </si>
  <si>
    <t>60 ms</t>
  </si>
  <si>
    <t>#24873685</t>
  </si>
  <si>
    <t>Philadelphia</t>
  </si>
  <si>
    <t>Bravo</t>
  </si>
  <si>
    <t>#19276453</t>
  </si>
  <si>
    <t>Briciola</t>
  </si>
  <si>
    <t>#24873151</t>
  </si>
  <si>
    <t>Brontolo</t>
  </si>
  <si>
    <t>#24464869</t>
  </si>
  <si>
    <t>Bruno</t>
  </si>
  <si>
    <t>#24873162</t>
  </si>
  <si>
    <t>Bulldog</t>
  </si>
  <si>
    <t>8 ms</t>
  </si>
  <si>
    <t>#24873492</t>
  </si>
  <si>
    <t>Bulldog2</t>
  </si>
  <si>
    <t>#24873623</t>
  </si>
  <si>
    <t>Bunkerhouse 2</t>
  </si>
  <si>
    <t>#24873470</t>
  </si>
  <si>
    <t>Turin</t>
  </si>
  <si>
    <t>Carolina13</t>
  </si>
  <si>
    <t>gqdc/v1.4.0-stable-1528b791</t>
  </si>
  <si>
    <t>#24872137</t>
  </si>
  <si>
    <t>Cate 1</t>
  </si>
  <si>
    <t>#24873657</t>
  </si>
  <si>
    <t>Cate 2</t>
  </si>
  <si>
    <t>#24868700</t>
  </si>
  <si>
    <t>Cate 3</t>
  </si>
  <si>
    <t>27 ms</t>
  </si>
  <si>
    <t>#24872038</t>
  </si>
  <si>
    <t>Cate 4</t>
  </si>
  <si>
    <t>#24872332</t>
  </si>
  <si>
    <t>40m ago</t>
  </si>
  <si>
    <t>Catea 1</t>
  </si>
  <si>
    <t>#24872804</t>
  </si>
  <si>
    <t>Catea 2</t>
  </si>
  <si>
    <t>#24870982</t>
  </si>
  <si>
    <t>Catea 3</t>
  </si>
  <si>
    <t>#24873436</t>
  </si>
  <si>
    <t>Caterina 1</t>
  </si>
  <si>
    <t>#24872347</t>
  </si>
  <si>
    <t>Caterina 2</t>
  </si>
  <si>
    <t>#24870060</t>
  </si>
  <si>
    <t>Caterina 3</t>
  </si>
  <si>
    <t>18 ms</t>
  </si>
  <si>
    <t>#24870416</t>
  </si>
  <si>
    <t>Caterina 4</t>
  </si>
  <si>
    <t>#24872234</t>
  </si>
  <si>
    <t>Cayenne78</t>
  </si>
  <si>
    <t>3 ms</t>
  </si>
  <si>
    <t>#24872954</t>
  </si>
  <si>
    <t>Gloucester</t>
  </si>
  <si>
    <t>CBRIN</t>
  </si>
  <si>
    <t>gqdc/v1.3.0-stable-1528b791</t>
  </si>
  <si>
    <t>784 ms</t>
  </si>
  <si>
    <t>#4164919</t>
  </si>
  <si>
    <t>Canberra</t>
  </si>
  <si>
    <t>Charlie</t>
  </si>
  <si>
    <t>#24871626</t>
  </si>
  <si>
    <t>2 h ago</t>
  </si>
  <si>
    <t>Cifola</t>
  </si>
  <si>
    <t>#24870614</t>
  </si>
  <si>
    <t>Clyde</t>
  </si>
  <si>
    <t>2260 ms</t>
  </si>
  <si>
    <t>#24730414</t>
  </si>
  <si>
    <t>Coniboy1</t>
  </si>
  <si>
    <t>41 ms</t>
  </si>
  <si>
    <t>#24873391</t>
  </si>
  <si>
    <t>Beauharnois</t>
  </si>
  <si>
    <t>Costantinoplis3</t>
  </si>
  <si>
    <t>197 ms</t>
  </si>
  <si>
    <t>#24873507</t>
  </si>
  <si>
    <t>Costantinopolis</t>
  </si>
  <si>
    <t>#24872825</t>
  </si>
  <si>
    <t>Crilla</t>
  </si>
  <si>
    <t>#24871462</t>
  </si>
  <si>
    <t>Cris</t>
  </si>
  <si>
    <t>#24873491</t>
  </si>
  <si>
    <t>CUCUZZA</t>
  </si>
  <si>
    <t>#24873640</t>
  </si>
  <si>
    <t>CyberQube-CyberLabs9</t>
  </si>
  <si>
    <t>#24771093</t>
  </si>
  <si>
    <t>CyberQube-Farout</t>
  </si>
  <si>
    <t>CyberQube-Gladiator-</t>
  </si>
  <si>
    <t>533 ms</t>
  </si>
  <si>
    <t>#24277169</t>
  </si>
  <si>
    <t>19m ago</t>
  </si>
  <si>
    <t>CyberQube-Matrix-</t>
  </si>
  <si>
    <t>31 ms</t>
  </si>
  <si>
    <t>#24873272</t>
  </si>
  <si>
    <t>Dany</t>
  </si>
  <si>
    <t>351 ms</t>
  </si>
  <si>
    <t>#24872455</t>
  </si>
  <si>
    <t>Davesere</t>
  </si>
  <si>
    <t>#24872238</t>
  </si>
  <si>
    <t>davide node rome 1</t>
  </si>
  <si>
    <t>89 ms</t>
  </si>
  <si>
    <t>#24872700</t>
  </si>
  <si>
    <t>davide node rome 2</t>
  </si>
  <si>
    <t>#24872796</t>
  </si>
  <si>
    <t>davide node rome 3</t>
  </si>
  <si>
    <t>85 ms</t>
  </si>
  <si>
    <t>#24873142</t>
  </si>
  <si>
    <t>davide node rome 4</t>
  </si>
  <si>
    <t>80 ms</t>
  </si>
  <si>
    <t>#24870968</t>
  </si>
  <si>
    <t>Decebalus Rex</t>
  </si>
  <si>
    <t>#24873661</t>
  </si>
  <si>
    <t>Timișoara</t>
  </si>
  <si>
    <t>denver</t>
  </si>
  <si>
    <t>#24873082</t>
  </si>
  <si>
    <t>Derek</t>
  </si>
  <si>
    <t>#24872993</t>
  </si>
  <si>
    <t>Desdemona</t>
  </si>
  <si>
    <t>#24873706</t>
  </si>
  <si>
    <t>dibug.SS..</t>
  </si>
  <si>
    <t>525 ms</t>
  </si>
  <si>
    <t>#0</t>
  </si>
  <si>
    <t>Liberty</t>
  </si>
  <si>
    <t>Dicembre</t>
  </si>
  <si>
    <t>#24872606</t>
  </si>
  <si>
    <t>Distretto Agrumi di Sicilia</t>
  </si>
  <si>
    <t>#24873135</t>
  </si>
  <si>
    <t>Ponte San Pietro</t>
  </si>
  <si>
    <t>Distretto Agrumi di Sicilia - Azienda Agricola Donne Orlando</t>
  </si>
  <si>
    <t>42 ms</t>
  </si>
  <si>
    <t>#17161767</t>
  </si>
  <si>
    <t>4 h ago</t>
  </si>
  <si>
    <t>Dom&amp;Salvo</t>
  </si>
  <si>
    <t>#24873664</t>
  </si>
  <si>
    <t>Don Diego De La Vega</t>
  </si>
  <si>
    <t>#24870087</t>
  </si>
  <si>
    <t>Dwarf_Node</t>
  </si>
  <si>
    <t>#24871364</t>
  </si>
  <si>
    <t>eagle node rome 2021</t>
  </si>
  <si>
    <t>#20429342</t>
  </si>
  <si>
    <t>Rome</t>
  </si>
  <si>
    <t>ECOCONTRACT</t>
  </si>
  <si>
    <t>#24872636</t>
  </si>
  <si>
    <t>Concorezzo</t>
  </si>
  <si>
    <t>Eden Network DE</t>
  </si>
  <si>
    <t>Gqdc/v1.9.25-stable-e7872729</t>
  </si>
  <si>
    <t>316 ms</t>
  </si>
  <si>
    <t>#24873537</t>
  </si>
  <si>
    <t>Eden Network IT 1</t>
  </si>
  <si>
    <t>#24873616</t>
  </si>
  <si>
    <t>Pozzo d'Adda</t>
  </si>
  <si>
    <t>Eden Network IT 2</t>
  </si>
  <si>
    <t>Eden Network IT 3</t>
  </si>
  <si>
    <t>11m ago</t>
  </si>
  <si>
    <t>Eden Network Ros</t>
  </si>
  <si>
    <t>#24873060</t>
  </si>
  <si>
    <t>Elenamag</t>
  </si>
  <si>
    <t>#24873548</t>
  </si>
  <si>
    <t>EMA 1</t>
  </si>
  <si>
    <t>#24873627</t>
  </si>
  <si>
    <t>Frankfurt am Main</t>
  </si>
  <si>
    <t>EMA 2</t>
  </si>
  <si>
    <t>#24873483</t>
  </si>
  <si>
    <t>EnergyChain - Node #02</t>
  </si>
  <si>
    <t>191 ms</t>
  </si>
  <si>
    <t>#24873180</t>
  </si>
  <si>
    <t>Gerenzano</t>
  </si>
  <si>
    <t>EnergyChain - Node #09</t>
  </si>
  <si>
    <t>#23640430</t>
  </si>
  <si>
    <t>Aprilia</t>
  </si>
  <si>
    <t>EnergyChain - Node #13</t>
  </si>
  <si>
    <t>Naples</t>
  </si>
  <si>
    <t>EnergyChain - Node #23</t>
  </si>
  <si>
    <t>#24873353</t>
  </si>
  <si>
    <t>Viareggio</t>
  </si>
  <si>
    <t>EnergyChain - Node #36</t>
  </si>
  <si>
    <t>#24865079</t>
  </si>
  <si>
    <t>EnergyChain + Master</t>
  </si>
  <si>
    <t>Limburg an der Lahn</t>
  </si>
  <si>
    <t>EnergyChain ++ Master</t>
  </si>
  <si>
    <t>#24873556</t>
  </si>
  <si>
    <t>Etrusco</t>
  </si>
  <si>
    <t>51 ms</t>
  </si>
  <si>
    <t>#24873203</t>
  </si>
  <si>
    <t>Ettore</t>
  </si>
  <si>
    <t>#24871412</t>
  </si>
  <si>
    <t>1 h ago</t>
  </si>
  <si>
    <t>Excalibur11</t>
  </si>
  <si>
    <t>23 ms</t>
  </si>
  <si>
    <t>#24871294</t>
  </si>
  <si>
    <t>35m ago</t>
  </si>
  <si>
    <t>Excalibur13</t>
  </si>
  <si>
    <t>#21535839</t>
  </si>
  <si>
    <t>f6-quadrans</t>
  </si>
  <si>
    <t>251 ms</t>
  </si>
  <si>
    <t>#24873202</t>
  </si>
  <si>
    <t>Family SSSCGT node</t>
  </si>
  <si>
    <t>#24873683</t>
  </si>
  <si>
    <t>Fashiontech Node 1</t>
  </si>
  <si>
    <t>#24873114</t>
  </si>
  <si>
    <t>Fashiontech Node 2 (Uboldi)</t>
  </si>
  <si>
    <t>81 ms</t>
  </si>
  <si>
    <t>#24870310</t>
  </si>
  <si>
    <t>fauna.life</t>
  </si>
  <si>
    <t>#24872422</t>
  </si>
  <si>
    <t>FaunaLife_EU1</t>
  </si>
  <si>
    <t>#24872280</t>
  </si>
  <si>
    <t>Febbraio</t>
  </si>
  <si>
    <t>106 ms</t>
  </si>
  <si>
    <t>#24872615</t>
  </si>
  <si>
    <t>fede 2022 node</t>
  </si>
  <si>
    <t>30 ms</t>
  </si>
  <si>
    <t>#24872881</t>
  </si>
  <si>
    <t>Ferro</t>
  </si>
  <si>
    <t>#24872873</t>
  </si>
  <si>
    <t>FICOS_MINER</t>
  </si>
  <si>
    <t>239 ms</t>
  </si>
  <si>
    <t>#19536368</t>
  </si>
  <si>
    <t>Santa Clara</t>
  </si>
  <si>
    <t>Flagchain</t>
  </si>
  <si>
    <t>#24872264</t>
  </si>
  <si>
    <t>Arezzo</t>
  </si>
  <si>
    <t>Flyx 02</t>
  </si>
  <si>
    <t>#24873534</t>
  </si>
  <si>
    <t>Foodchain America 2</t>
  </si>
  <si>
    <t>#24873540</t>
  </si>
  <si>
    <t>Norwalk</t>
  </si>
  <si>
    <t>Foodchain Blue</t>
  </si>
  <si>
    <t>#24872486</t>
  </si>
  <si>
    <t>Foodchain Mainnet Node 1</t>
  </si>
  <si>
    <t>33 ms</t>
  </si>
  <si>
    <t>#24873690</t>
  </si>
  <si>
    <t>Fransau</t>
  </si>
  <si>
    <t>91 ms</t>
  </si>
  <si>
    <t>#24873696</t>
  </si>
  <si>
    <t>FURY</t>
  </si>
  <si>
    <t>#24870697</t>
  </si>
  <si>
    <t>future 2021 node</t>
  </si>
  <si>
    <t>#24867380</t>
  </si>
  <si>
    <t>future node 2021/2</t>
  </si>
  <si>
    <t>55 ms</t>
  </si>
  <si>
    <t>#24872115</t>
  </si>
  <si>
    <t>future node 2021/28</t>
  </si>
  <si>
    <t>linux-386/go1.13.4</t>
  </si>
  <si>
    <t>#24873698</t>
  </si>
  <si>
    <t>future node 2021/29</t>
  </si>
  <si>
    <t>127 ms</t>
  </si>
  <si>
    <t>future node 2021/3</t>
  </si>
  <si>
    <t>45 ms</t>
  </si>
  <si>
    <t>#24872373</t>
  </si>
  <si>
    <t>future node 2021/4</t>
  </si>
  <si>
    <t>75 ms</t>
  </si>
  <si>
    <t>#20568422</t>
  </si>
  <si>
    <t>future node 2021/5</t>
  </si>
  <si>
    <t>#21001800</t>
  </si>
  <si>
    <t>future node 2021/6</t>
  </si>
  <si>
    <t>#24872612</t>
  </si>
  <si>
    <t>future node 2021/7</t>
  </si>
  <si>
    <t>#22293308</t>
  </si>
  <si>
    <t>GabriServer 1</t>
  </si>
  <si>
    <t>#24873204</t>
  </si>
  <si>
    <t>Garf</t>
  </si>
  <si>
    <t>#24872271</t>
  </si>
  <si>
    <t>Gazz14</t>
  </si>
  <si>
    <t>#24871557</t>
  </si>
  <si>
    <t>Gennaio</t>
  </si>
  <si>
    <t>#24871463</t>
  </si>
  <si>
    <t>GGG</t>
  </si>
  <si>
    <t>#24873300</t>
  </si>
  <si>
    <t>Parma</t>
  </si>
  <si>
    <t>GIGIO1</t>
  </si>
  <si>
    <t>#24873621</t>
  </si>
  <si>
    <t>GIGIO10</t>
  </si>
  <si>
    <t>938 ms</t>
  </si>
  <si>
    <t>#24873665</t>
  </si>
  <si>
    <t>GIGIO2</t>
  </si>
  <si>
    <t>#24871297</t>
  </si>
  <si>
    <t>GIGIO3</t>
  </si>
  <si>
    <t>#24872949</t>
  </si>
  <si>
    <t>GIGIO4</t>
  </si>
  <si>
    <t>6 ms</t>
  </si>
  <si>
    <t>#24872877</t>
  </si>
  <si>
    <t>GIGIO6</t>
  </si>
  <si>
    <t>GIGIO7</t>
  </si>
  <si>
    <t>#24869898</t>
  </si>
  <si>
    <t>GIGIO8</t>
  </si>
  <si>
    <t>#24873618</t>
  </si>
  <si>
    <t>GIGIO9</t>
  </si>
  <si>
    <t>#24873674</t>
  </si>
  <si>
    <t>Giorgio_1</t>
  </si>
  <si>
    <t>#24873348</t>
  </si>
  <si>
    <t>Giorgio_10</t>
  </si>
  <si>
    <t>#24872879</t>
  </si>
  <si>
    <t>Giorgio_2</t>
  </si>
  <si>
    <t>#24872315</t>
  </si>
  <si>
    <t>Giorgio_3</t>
  </si>
  <si>
    <t>#24872711</t>
  </si>
  <si>
    <t>Giorgio_4</t>
  </si>
  <si>
    <t>#24873545</t>
  </si>
  <si>
    <t>Giorgio_5</t>
  </si>
  <si>
    <t>Giorgio_6</t>
  </si>
  <si>
    <t>32 ms</t>
  </si>
  <si>
    <t>#24873052</t>
  </si>
  <si>
    <t>Giorgio_7</t>
  </si>
  <si>
    <t>#24871875</t>
  </si>
  <si>
    <t>Giorgio_8</t>
  </si>
  <si>
    <t>#24873480</t>
  </si>
  <si>
    <t>Giorgio_9</t>
  </si>
  <si>
    <t>#24873404</t>
  </si>
  <si>
    <t>Giove</t>
  </si>
  <si>
    <t>#24871529</t>
  </si>
  <si>
    <t>Giugno</t>
  </si>
  <si>
    <t>#24873475</t>
  </si>
  <si>
    <t>giuly &amp; sofy node</t>
  </si>
  <si>
    <t>#24873017</t>
  </si>
  <si>
    <t>Villanova</t>
  </si>
  <si>
    <t>Goldenboyxz</t>
  </si>
  <si>
    <t>Gonzo</t>
  </si>
  <si>
    <t>138 ms</t>
  </si>
  <si>
    <t>#24872508</t>
  </si>
  <si>
    <t>Guessverdura18</t>
  </si>
  <si>
    <t>Hawk</t>
  </si>
  <si>
    <t>#24873020</t>
  </si>
  <si>
    <t>helsinki</t>
  </si>
  <si>
    <t>#24873186</t>
  </si>
  <si>
    <t>hostingsolutions.it</t>
  </si>
  <si>
    <t>29 ms</t>
  </si>
  <si>
    <t>#24873415</t>
  </si>
  <si>
    <t>Florence</t>
  </si>
  <si>
    <t>Hyp</t>
  </si>
  <si>
    <t>windows-amd64/go1.13.4</t>
  </si>
  <si>
    <t>648 ms</t>
  </si>
  <si>
    <t>#24873686</t>
  </si>
  <si>
    <t>Leinster</t>
  </si>
  <si>
    <t>ICPnode</t>
  </si>
  <si>
    <t>0 ms</t>
  </si>
  <si>
    <t>#24872333</t>
  </si>
  <si>
    <t>London</t>
  </si>
  <si>
    <t>Inlinea.net 1</t>
  </si>
  <si>
    <t>67 ms</t>
  </si>
  <si>
    <t>#24868994</t>
  </si>
  <si>
    <t>INTREPIDUS</t>
  </si>
  <si>
    <t>#24872961</t>
  </si>
  <si>
    <t>Essen</t>
  </si>
  <si>
    <t>INUC01</t>
  </si>
  <si>
    <t>#24873630</t>
  </si>
  <si>
    <t>Zurich</t>
  </si>
  <si>
    <t>INUC02</t>
  </si>
  <si>
    <t>INVICTUS</t>
  </si>
  <si>
    <t>233 ms</t>
  </si>
  <si>
    <t>Irma</t>
  </si>
  <si>
    <t>#24872875</t>
  </si>
  <si>
    <t>Japp71</t>
  </si>
  <si>
    <t>#24872980</t>
  </si>
  <si>
    <t>JML Node</t>
  </si>
  <si>
    <t>292 ms</t>
  </si>
  <si>
    <t>#24873081</t>
  </si>
  <si>
    <t>joey</t>
  </si>
  <si>
    <t>#12794223</t>
  </si>
  <si>
    <t>KadiumQdt01</t>
  </si>
  <si>
    <t>#24873634</t>
  </si>
  <si>
    <t>Cedar City</t>
  </si>
  <si>
    <t>KadiumV01Qdt01</t>
  </si>
  <si>
    <t>#24873547</t>
  </si>
  <si>
    <t>KadiumV02Qdt03</t>
  </si>
  <si>
    <t>kaluna sanaka</t>
  </si>
  <si>
    <t>#24872666</t>
  </si>
  <si>
    <t>53m ago</t>
  </si>
  <si>
    <t>KIRA2019</t>
  </si>
  <si>
    <t>#24860675</t>
  </si>
  <si>
    <t>koz1</t>
  </si>
  <si>
    <t>#24872769</t>
  </si>
  <si>
    <t>koz2</t>
  </si>
  <si>
    <t>103 ms</t>
  </si>
  <si>
    <t>Kryptonit</t>
  </si>
  <si>
    <t>#24873701</t>
  </si>
  <si>
    <t>Gdansk</t>
  </si>
  <si>
    <t>Larry1</t>
  </si>
  <si>
    <t>64 ms</t>
  </si>
  <si>
    <t>Ostra Vetere</t>
  </si>
  <si>
    <t>Larry2</t>
  </si>
  <si>
    <t>46 ms</t>
  </si>
  <si>
    <t>Larry3</t>
  </si>
  <si>
    <t>#24873466</t>
  </si>
  <si>
    <t>Larry4</t>
  </si>
  <si>
    <t>Larry5</t>
  </si>
  <si>
    <t>#24870536</t>
  </si>
  <si>
    <t>Larry6</t>
  </si>
  <si>
    <t>Larry7</t>
  </si>
  <si>
    <t>#24873684</t>
  </si>
  <si>
    <t>Larry8</t>
  </si>
  <si>
    <t>34 ms</t>
  </si>
  <si>
    <t>#24873026</t>
  </si>
  <si>
    <t>LendingSolution-light1</t>
  </si>
  <si>
    <t>#24871372</t>
  </si>
  <si>
    <t>LendingSolution1</t>
  </si>
  <si>
    <t>#24871220</t>
  </si>
  <si>
    <t>lisbona</t>
  </si>
  <si>
    <t>#24872564</t>
  </si>
  <si>
    <t>LUCKY NODE SDCM 19</t>
  </si>
  <si>
    <t>#24873652</t>
  </si>
  <si>
    <t>Ludwig</t>
  </si>
  <si>
    <t>Luglio</t>
  </si>
  <si>
    <t>#24872304</t>
  </si>
  <si>
    <t>Lumachina</t>
  </si>
  <si>
    <t>#24871224</t>
  </si>
  <si>
    <t>LuSi</t>
  </si>
  <si>
    <t>#24873620</t>
  </si>
  <si>
    <t>Madbit</t>
  </si>
  <si>
    <t>#24872257</t>
  </si>
  <si>
    <t>18m ago</t>
  </si>
  <si>
    <t>Maggiele</t>
  </si>
  <si>
    <t>Maggio</t>
  </si>
  <si>
    <t>222 ms</t>
  </si>
  <si>
    <t>#24873681</t>
  </si>
  <si>
    <t>Magpie</t>
  </si>
  <si>
    <t>#24872855</t>
  </si>
  <si>
    <t>Marco 79</t>
  </si>
  <si>
    <t>#24871623</t>
  </si>
  <si>
    <t>MarSim</t>
  </si>
  <si>
    <t>#24873189</t>
  </si>
  <si>
    <t>Martina_1</t>
  </si>
  <si>
    <t>#24873468</t>
  </si>
  <si>
    <t>Martina_2</t>
  </si>
  <si>
    <t>#24871589</t>
  </si>
  <si>
    <t>Martina_3</t>
  </si>
  <si>
    <t>#24872834</t>
  </si>
  <si>
    <t>Martina_4</t>
  </si>
  <si>
    <t>Martina_5</t>
  </si>
  <si>
    <t>179 ms</t>
  </si>
  <si>
    <t>#24872340</t>
  </si>
  <si>
    <t>Martina_6</t>
  </si>
  <si>
    <t>#24872109</t>
  </si>
  <si>
    <t>Martina_7</t>
  </si>
  <si>
    <t>#24872727</t>
  </si>
  <si>
    <t>21m ago</t>
  </si>
  <si>
    <t>Martina_8</t>
  </si>
  <si>
    <t>#24872081</t>
  </si>
  <si>
    <t>Martina_9</t>
  </si>
  <si>
    <t>#24870350</t>
  </si>
  <si>
    <t>Marzo</t>
  </si>
  <si>
    <t>#24869559</t>
  </si>
  <si>
    <t>master dasim node</t>
  </si>
  <si>
    <t>#24873347</t>
  </si>
  <si>
    <t>master dasim node 2</t>
  </si>
  <si>
    <t>#24871983</t>
  </si>
  <si>
    <t>MasterQ</t>
  </si>
  <si>
    <t>#21528598</t>
  </si>
  <si>
    <t>MattiLo</t>
  </si>
  <si>
    <t>#24872990</t>
  </si>
  <si>
    <t>Mavedo</t>
  </si>
  <si>
    <t>#24873653</t>
  </si>
  <si>
    <t>Max</t>
  </si>
  <si>
    <t>#24871521</t>
  </si>
  <si>
    <t>Portsmouth</t>
  </si>
  <si>
    <t>maxcarla</t>
  </si>
  <si>
    <t>40 ms</t>
  </si>
  <si>
    <t>#24873673</t>
  </si>
  <si>
    <t>MIKI1</t>
  </si>
  <si>
    <t>#24871960</t>
  </si>
  <si>
    <t>MIKI10</t>
  </si>
  <si>
    <t>#24871266</t>
  </si>
  <si>
    <t>MIKI2</t>
  </si>
  <si>
    <t>#24873374</t>
  </si>
  <si>
    <t>MIKI3</t>
  </si>
  <si>
    <t>#24867968</t>
  </si>
  <si>
    <t>MIKI5</t>
  </si>
  <si>
    <t>#24873329</t>
  </si>
  <si>
    <t>MIKI7</t>
  </si>
  <si>
    <t>#24872851</t>
  </si>
  <si>
    <t>MIKI8</t>
  </si>
  <si>
    <t>MIKI9</t>
  </si>
  <si>
    <t>#24873157</t>
  </si>
  <si>
    <t>MIKIMIKI4</t>
  </si>
  <si>
    <t>#24872270</t>
  </si>
  <si>
    <t>MIKIMIKI6</t>
  </si>
  <si>
    <t>#24871622</t>
  </si>
  <si>
    <t>Milo</t>
  </si>
  <si>
    <t>Mincian Node</t>
  </si>
  <si>
    <t>#24870027</t>
  </si>
  <si>
    <t>MINO</t>
  </si>
  <si>
    <t>#24873138</t>
  </si>
  <si>
    <t>Morfeus</t>
  </si>
  <si>
    <t>#24870154</t>
  </si>
  <si>
    <t>mosca</t>
  </si>
  <si>
    <t>4 ms</t>
  </si>
  <si>
    <t>Mr.Trippa</t>
  </si>
  <si>
    <t>#24873569</t>
  </si>
  <si>
    <t>Seveso</t>
  </si>
  <si>
    <t>MrW-Diego</t>
  </si>
  <si>
    <t>#24872578</t>
  </si>
  <si>
    <t>MrW-Eky</t>
  </si>
  <si>
    <t>195 ms</t>
  </si>
  <si>
    <t>#24873524</t>
  </si>
  <si>
    <t>Amsterdam</t>
  </si>
  <si>
    <t>MrW-Jigen</t>
  </si>
  <si>
    <t>Manassas</t>
  </si>
  <si>
    <t>MrW-Lupin</t>
  </si>
  <si>
    <t>#24872346</t>
  </si>
  <si>
    <t>Madrid</t>
  </si>
  <si>
    <t>MrW-Mad</t>
  </si>
  <si>
    <t>#24863629</t>
  </si>
  <si>
    <t>Alkmaar</t>
  </si>
  <si>
    <t>MrW-Mimma</t>
  </si>
  <si>
    <t>#24870833</t>
  </si>
  <si>
    <t>Moscow</t>
  </si>
  <si>
    <t>MrW-Moma</t>
  </si>
  <si>
    <t>#24873518</t>
  </si>
  <si>
    <t>MrW-Yoda</t>
  </si>
  <si>
    <t>#24872269</t>
  </si>
  <si>
    <t>myquadrans2021</t>
  </si>
  <si>
    <t>linux-arm64/go1.12</t>
  </si>
  <si>
    <t>#22202951</t>
  </si>
  <si>
    <t>Camburg</t>
  </si>
  <si>
    <t>NA Node</t>
  </si>
  <si>
    <t>78 ms</t>
  </si>
  <si>
    <t>#24873111</t>
  </si>
  <si>
    <t>nairobi</t>
  </si>
  <si>
    <t>#24873403</t>
  </si>
  <si>
    <t>Nanetto</t>
  </si>
  <si>
    <t>#24873493</t>
  </si>
  <si>
    <t>12m ago</t>
  </si>
  <si>
    <t>Nightingale</t>
  </si>
  <si>
    <t>465 ms</t>
  </si>
  <si>
    <t>#24872806</t>
  </si>
  <si>
    <t>nociana</t>
  </si>
  <si>
    <t>#24872138</t>
  </si>
  <si>
    <t>nocianagens</t>
  </si>
  <si>
    <t>#24873050</t>
  </si>
  <si>
    <t>58m ago</t>
  </si>
  <si>
    <t>node_95</t>
  </si>
  <si>
    <t>#13118460</t>
  </si>
  <si>
    <t>Nembro</t>
  </si>
  <si>
    <t>Nodino84</t>
  </si>
  <si>
    <t>#24870592</t>
  </si>
  <si>
    <t>nodo1.bchain.enea.it</t>
  </si>
  <si>
    <t>#24873018</t>
  </si>
  <si>
    <t>Bologna</t>
  </si>
  <si>
    <t>nodo2.bchain.enea.it</t>
  </si>
  <si>
    <t>#24868571</t>
  </si>
  <si>
    <t>Novembre</t>
  </si>
  <si>
    <t>#24873539</t>
  </si>
  <si>
    <t>ocminer0</t>
  </si>
  <si>
    <t>#24873501</t>
  </si>
  <si>
    <t>ocminer1</t>
  </si>
  <si>
    <t>#24873465</t>
  </si>
  <si>
    <t>ocminer2</t>
  </si>
  <si>
    <t>#24873437</t>
  </si>
  <si>
    <t>25m ago</t>
  </si>
  <si>
    <t>ocminer3</t>
  </si>
  <si>
    <t>#24873546</t>
  </si>
  <si>
    <t>ocminer4</t>
  </si>
  <si>
    <t>ocminer5</t>
  </si>
  <si>
    <t>#24873633</t>
  </si>
  <si>
    <t>ocminer6</t>
  </si>
  <si>
    <t>590 ms</t>
  </si>
  <si>
    <t>ocminer7</t>
  </si>
  <si>
    <t>#24873645</t>
  </si>
  <si>
    <t>ocminer8</t>
  </si>
  <si>
    <t>374 ms</t>
  </si>
  <si>
    <t>#24873675</t>
  </si>
  <si>
    <t>ocminer9</t>
  </si>
  <si>
    <t>70 ms</t>
  </si>
  <si>
    <t>Octane</t>
  </si>
  <si>
    <t>#24872867</t>
  </si>
  <si>
    <t>Of.mer. S.r.l.</t>
  </si>
  <si>
    <t>161 ms</t>
  </si>
  <si>
    <t>#24873486</t>
  </si>
  <si>
    <t>oslo</t>
  </si>
  <si>
    <t>#24873279</t>
  </si>
  <si>
    <t>Ottobre</t>
  </si>
  <si>
    <t>PA Team Research - www.pateam.it</t>
  </si>
  <si>
    <t>#24872514</t>
  </si>
  <si>
    <t>Panzer</t>
  </si>
  <si>
    <t>Corbas</t>
  </si>
  <si>
    <t>Paolasso</t>
  </si>
  <si>
    <t>#24873672</t>
  </si>
  <si>
    <t>Papillo</t>
  </si>
  <si>
    <t>#24873012</t>
  </si>
  <si>
    <t>PAT</t>
  </si>
  <si>
    <t>#24870168</t>
  </si>
  <si>
    <t>peppe 2022 node</t>
  </si>
  <si>
    <t>#24873622</t>
  </si>
  <si>
    <t>Petal</t>
  </si>
  <si>
    <t>#24867117</t>
  </si>
  <si>
    <t>PGA Tour Golf</t>
  </si>
  <si>
    <t>100 ms</t>
  </si>
  <si>
    <t>#24873027</t>
  </si>
  <si>
    <t>Pini</t>
  </si>
  <si>
    <t>#24872181</t>
  </si>
  <si>
    <t>Pippibella</t>
  </si>
  <si>
    <t>#24873195</t>
  </si>
  <si>
    <t>Piro 88</t>
  </si>
  <si>
    <t>#24872946</t>
  </si>
  <si>
    <t>polaris</t>
  </si>
  <si>
    <t>#24873201</t>
  </si>
  <si>
    <t>Progetto TrackIT blockchain - Agenzia ICE</t>
  </si>
  <si>
    <t>#24870169</t>
  </si>
  <si>
    <t>3 h ago</t>
  </si>
  <si>
    <t>Prometeo</t>
  </si>
  <si>
    <t>#24873565</t>
  </si>
  <si>
    <t>Qua-cry-si</t>
  </si>
  <si>
    <t>Quadrans Blockchain Explorer</t>
  </si>
  <si>
    <t>#24873051</t>
  </si>
  <si>
    <t>Quadrans Blockchain RPC EU</t>
  </si>
  <si>
    <t>#24873158</t>
  </si>
  <si>
    <t>Quadrans Foundation America 2</t>
  </si>
  <si>
    <t>43 ms</t>
  </si>
  <si>
    <t>#24873210</t>
  </si>
  <si>
    <t>Toronto</t>
  </si>
  <si>
    <t>Quadrans Foundation America 3</t>
  </si>
  <si>
    <t>279 ms</t>
  </si>
  <si>
    <t>Quadrans Foundation America Est</t>
  </si>
  <si>
    <t>#24873619</t>
  </si>
  <si>
    <t>Boydton</t>
  </si>
  <si>
    <t>Quadrans Foundation Asia 2</t>
  </si>
  <si>
    <t>123 ms</t>
  </si>
  <si>
    <t>Bengaluru</t>
  </si>
  <si>
    <t>Quadrans Foundation Asia 3</t>
  </si>
  <si>
    <t>90 ms</t>
  </si>
  <si>
    <t>#24872701</t>
  </si>
  <si>
    <t>Quadrans Foundation Europe 3</t>
  </si>
  <si>
    <t>#24872617</t>
  </si>
  <si>
    <t>Quadrans Foundation Notarize</t>
  </si>
  <si>
    <t>69 ms</t>
  </si>
  <si>
    <t>#24873266</t>
  </si>
  <si>
    <t>rio</t>
  </si>
  <si>
    <t>#24872061</t>
  </si>
  <si>
    <t>Robin</t>
  </si>
  <si>
    <t>#24870820</t>
  </si>
  <si>
    <t>S3AMI</t>
  </si>
  <si>
    <t>#24873699</t>
  </si>
  <si>
    <t>Saetta</t>
  </si>
  <si>
    <t>Samniticus</t>
  </si>
  <si>
    <t>168 ms</t>
  </si>
  <si>
    <t>#24873662</t>
  </si>
  <si>
    <t>sanbondi</t>
  </si>
  <si>
    <t>#24873187</t>
  </si>
  <si>
    <t>SCENGT love node</t>
  </si>
  <si>
    <t>550 ms</t>
  </si>
  <si>
    <t>#24872583</t>
  </si>
  <si>
    <t>Scipione</t>
  </si>
  <si>
    <t>#24872710</t>
  </si>
  <si>
    <t>Sciupone68</t>
  </si>
  <si>
    <t>ScytaleMain</t>
  </si>
  <si>
    <t>#24873542</t>
  </si>
  <si>
    <t>Settembre</t>
  </si>
  <si>
    <t>#24873472</t>
  </si>
  <si>
    <t>Sicilia2018</t>
  </si>
  <si>
    <t>siddharta</t>
  </si>
  <si>
    <t>#24873055</t>
  </si>
  <si>
    <t>Gravelines</t>
  </si>
  <si>
    <t>SiLu</t>
  </si>
  <si>
    <t>178 ms</t>
  </si>
  <si>
    <t>#24873243</t>
  </si>
  <si>
    <t>skadrans</t>
  </si>
  <si>
    <t>554 ms</t>
  </si>
  <si>
    <t>#24873494</t>
  </si>
  <si>
    <t>skeezu</t>
  </si>
  <si>
    <t>#24873104</t>
  </si>
  <si>
    <t>Slyde</t>
  </si>
  <si>
    <t>Solo82</t>
  </si>
  <si>
    <t>Spettro</t>
  </si>
  <si>
    <t>Spritz</t>
  </si>
  <si>
    <t>squadron</t>
  </si>
  <si>
    <t>Swindon</t>
  </si>
  <si>
    <t>Stintino</t>
  </si>
  <si>
    <t>#24873041</t>
  </si>
  <si>
    <t>stoccolma</t>
  </si>
  <si>
    <t>#24873392</t>
  </si>
  <si>
    <t>Stork</t>
  </si>
  <si>
    <t>#24873656</t>
  </si>
  <si>
    <t>Super_S</t>
  </si>
  <si>
    <t>#24873314</t>
  </si>
  <si>
    <t>Swiss TLC SA</t>
  </si>
  <si>
    <t>#24868587</t>
  </si>
  <si>
    <t>Swiss TLC SA 1</t>
  </si>
  <si>
    <t>#24872894</t>
  </si>
  <si>
    <t>Swiss TLC SA 2</t>
  </si>
  <si>
    <t>#24872947</t>
  </si>
  <si>
    <t>Swiss TLC SA 3</t>
  </si>
  <si>
    <t>#24873678</t>
  </si>
  <si>
    <t>Swiss TLC SA 4</t>
  </si>
  <si>
    <t>#24868346</t>
  </si>
  <si>
    <t>Swiss TLC SA 5</t>
  </si>
  <si>
    <t>#24870180</t>
  </si>
  <si>
    <t>Swiss TLC SA 6</t>
  </si>
  <si>
    <t>Swiss TLC SA 7</t>
  </si>
  <si>
    <t>#24873527</t>
  </si>
  <si>
    <t>T1</t>
  </si>
  <si>
    <t>#24870034</t>
  </si>
  <si>
    <t>T2</t>
  </si>
  <si>
    <t>#24867637</t>
  </si>
  <si>
    <t>Tahiti</t>
  </si>
  <si>
    <t>#24869304</t>
  </si>
  <si>
    <t>Team Six</t>
  </si>
  <si>
    <t>#24873481</t>
  </si>
  <si>
    <t>Tenontosaurus</t>
  </si>
  <si>
    <t>#17265745</t>
  </si>
  <si>
    <t>Teo</t>
  </si>
  <si>
    <t>#24873067</t>
  </si>
  <si>
    <t>Teo 1</t>
  </si>
  <si>
    <t>36 ms</t>
  </si>
  <si>
    <t>#24866502</t>
  </si>
  <si>
    <t>28m ago</t>
  </si>
  <si>
    <t>Teo 10</t>
  </si>
  <si>
    <t>#24872892</t>
  </si>
  <si>
    <t>Overland Park</t>
  </si>
  <si>
    <t>Teo 2</t>
  </si>
  <si>
    <t>#24873094</t>
  </si>
  <si>
    <t>Teo 3</t>
  </si>
  <si>
    <t>#24873557</t>
  </si>
  <si>
    <t>Teo 4</t>
  </si>
  <si>
    <t>#24871393</t>
  </si>
  <si>
    <t>Teo 5</t>
  </si>
  <si>
    <t>#24871629</t>
  </si>
  <si>
    <t>Teo 6</t>
  </si>
  <si>
    <t>#24873102</t>
  </si>
  <si>
    <t>Teo 7</t>
  </si>
  <si>
    <t>#24872329</t>
  </si>
  <si>
    <t>Teo 8</t>
  </si>
  <si>
    <t>#24873208</t>
  </si>
  <si>
    <t>Teo 9</t>
  </si>
  <si>
    <t>test-bc-domina</t>
  </si>
  <si>
    <t>Textilechain.it America 1</t>
  </si>
  <si>
    <t>#24873400</t>
  </si>
  <si>
    <t>The Doctor</t>
  </si>
  <si>
    <t>#24873233</t>
  </si>
  <si>
    <t>The Dream</t>
  </si>
  <si>
    <t>#24872936</t>
  </si>
  <si>
    <t>The Winner</t>
  </si>
  <si>
    <t>#24870897</t>
  </si>
  <si>
    <t>thehub.host_ficos</t>
  </si>
  <si>
    <t>96 ms</t>
  </si>
  <si>
    <t>Tilly12</t>
  </si>
  <si>
    <t>675 ms</t>
  </si>
  <si>
    <t>36m ago</t>
  </si>
  <si>
    <t>To.to</t>
  </si>
  <si>
    <t>tokyo</t>
  </si>
  <si>
    <t>#24873068</t>
  </si>
  <si>
    <t>Tommy</t>
  </si>
  <si>
    <t>#8914031</t>
  </si>
  <si>
    <t>Stazzema</t>
  </si>
  <si>
    <t>TonylookUSA</t>
  </si>
  <si>
    <t>65 ms</t>
  </si>
  <si>
    <t>#24872376</t>
  </si>
  <si>
    <t>Santa Clarita</t>
  </si>
  <si>
    <t>Tsintaosaurus</t>
  </si>
  <si>
    <t>#9416355</t>
  </si>
  <si>
    <t>Piancogno</t>
  </si>
  <si>
    <t>Turiddu</t>
  </si>
  <si>
    <t>#24872022</t>
  </si>
  <si>
    <t>tyrant-t001</t>
  </si>
  <si>
    <t>#21237276</t>
  </si>
  <si>
    <t>Uccio</t>
  </si>
  <si>
    <t>#24872922</t>
  </si>
  <si>
    <t>UF</t>
  </si>
  <si>
    <t>#24871210</t>
  </si>
  <si>
    <t>Charlottesville</t>
  </si>
  <si>
    <t>Ulysse58 node</t>
  </si>
  <si>
    <t>#24227188</t>
  </si>
  <si>
    <t>USS Constitution NCC1700</t>
  </si>
  <si>
    <t>#24871726</t>
  </si>
  <si>
    <t>Vale84</t>
  </si>
  <si>
    <t>Vision 1</t>
  </si>
  <si>
    <t>Vision 2</t>
  </si>
  <si>
    <t>Vision 3</t>
  </si>
  <si>
    <t>#24873317</t>
  </si>
  <si>
    <t>Gattatico</t>
  </si>
  <si>
    <t>When Big Bang</t>
  </si>
  <si>
    <t>#24873257</t>
  </si>
  <si>
    <t>When Chevrolet</t>
  </si>
  <si>
    <t>#24872959</t>
  </si>
  <si>
    <t>When Ferrari</t>
  </si>
  <si>
    <t>112 ms</t>
  </si>
  <si>
    <t>#24872935</t>
  </si>
  <si>
    <t>When Fiat 126</t>
  </si>
  <si>
    <t>#24873369</t>
  </si>
  <si>
    <t>When Lambo</t>
  </si>
  <si>
    <t>513 ms</t>
  </si>
  <si>
    <t>When Star Trek</t>
  </si>
  <si>
    <t>When the Rain Begins to Fall</t>
  </si>
  <si>
    <t>#24872392</t>
  </si>
  <si>
    <t>When to the Moon</t>
  </si>
  <si>
    <t>#21006932</t>
  </si>
  <si>
    <t>When Wormhole</t>
  </si>
  <si>
    <t>Woodpecker</t>
  </si>
  <si>
    <t>#24872672</t>
  </si>
  <si>
    <t>57m ago</t>
  </si>
  <si>
    <t>WOODY</t>
  </si>
  <si>
    <t>#24873567</t>
  </si>
  <si>
    <t>Xmas</t>
  </si>
  <si>
    <t>xPaul</t>
  </si>
  <si>
    <t>661 ms</t>
  </si>
  <si>
    <t>Susegana</t>
  </si>
  <si>
    <t>ymir</t>
  </si>
  <si>
    <t>#19730636</t>
  </si>
  <si>
    <t>YOMI_MINER</t>
  </si>
  <si>
    <t>1151 ms</t>
  </si>
  <si>
    <t>#19619295</t>
  </si>
  <si>
    <t>Yuri</t>
  </si>
  <si>
    <t>Bucharest</t>
  </si>
  <si>
    <t>ZannaGolf1988</t>
  </si>
  <si>
    <t>#24872739</t>
  </si>
  <si>
    <t>ZeroStress</t>
  </si>
  <si>
    <t>151 ms</t>
  </si>
  <si>
    <t>#24872316</t>
  </si>
  <si>
    <t>https://www.linode.com/community/questions/2529/vps-energy-usage-carbon-footprint</t>
  </si>
  <si>
    <t>https://ourworldindata.org/grapher/carbon-intensity-electricity?tab=table</t>
  </si>
  <si>
    <t>https://worldpopulationreview.com/country-rankings/carbon-footprint-by-country</t>
  </si>
  <si>
    <t>https://www.iea.org/data-and-statistics/charts/development-of-co2-emission-intensity-of-electricity-generation-in-selected-countries-2000-2020</t>
  </si>
  <si>
    <t>https://yearbook.enerdata.net/co2/world-CO2-intensity.html</t>
  </si>
  <si>
    <t>https://app.electricitymap.org/zone/CA-YT</t>
  </si>
  <si>
    <t xml:space="preserve">Nation </t>
  </si>
  <si>
    <t>Country or state power emissions intensity factor
(gCO2 /kWh)</t>
  </si>
  <si>
    <t>Emissions intensity source</t>
  </si>
  <si>
    <t>Austria</t>
  </si>
  <si>
    <t>EEA</t>
  </si>
  <si>
    <t>Belgium</t>
  </si>
  <si>
    <t>Bulgaria</t>
  </si>
  <si>
    <t>Croatia</t>
  </si>
  <si>
    <t>Cyprus</t>
  </si>
  <si>
    <t>Czechia</t>
  </si>
  <si>
    <t>Denmark</t>
  </si>
  <si>
    <t>Estonia</t>
  </si>
  <si>
    <t>Greece</t>
  </si>
  <si>
    <t>Hungary</t>
  </si>
  <si>
    <t>Latvia</t>
  </si>
  <si>
    <t>Lithuania</t>
  </si>
  <si>
    <t>Malta</t>
  </si>
  <si>
    <t>Portugal</t>
  </si>
  <si>
    <t>Sweden</t>
  </si>
  <si>
    <t>CER</t>
  </si>
  <si>
    <t>Statista</t>
  </si>
  <si>
    <t>South Korea</t>
  </si>
  <si>
    <t>Ukraine</t>
  </si>
  <si>
    <t>Uganda</t>
  </si>
  <si>
    <t>https://data.worldbank.org/indicator/EN.ATM.CO2E.PC?locations=UG</t>
  </si>
  <si>
    <t>Kwh x Hardwere</t>
  </si>
  <si>
    <t>linux-amd64/go1.19.4</t>
  </si>
  <si>
    <t>Comparision (w/ source)</t>
  </si>
  <si>
    <t>Watts</t>
  </si>
  <si>
    <t>Kilowatt-hour</t>
  </si>
  <si>
    <t>Equivalent Quadrans transactions (*1000)</t>
  </si>
  <si>
    <t>Average US household (per year)</t>
  </si>
  <si>
    <t>Central air conditioning (per hour)</t>
  </si>
  <si>
    <t>Cooking in an electric oven (per hour)</t>
  </si>
  <si>
    <t>One Bitcoin transaction</t>
  </si>
  <si>
    <t>Brewing coffee on drip coffee maker (per hour)</t>
  </si>
  <si>
    <t>One Ethereum transaction</t>
  </si>
  <si>
    <t>One gallon of gasoline</t>
  </si>
  <si>
    <t>Playing a video game on a PS5 (per hour)</t>
  </si>
  <si>
    <t>Running large refridgerator (per hour)</t>
  </si>
  <si>
    <t>Working on a computer/monitor/router (per hour)</t>
  </si>
  <si>
    <t>Watching an LCD television (per hour)</t>
  </si>
  <si>
    <t>Keeping coffee warm on drip coffee maker (per hour)</t>
  </si>
  <si>
    <t>Using a 60W incandescent lightbulb (per hour)</t>
  </si>
  <si>
    <t>Using a CFL lightbulb (per hour)</t>
  </si>
  <si>
    <t>Fully charging iPhone 13 battery</t>
  </si>
  <si>
    <t>Using an LED lightbulb (per hour)</t>
  </si>
  <si>
    <t>One Google search</t>
  </si>
  <si>
    <t>One Quadrans transaction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</si>
</sst>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"/>
    <numFmt numFmtId="165" formatCode="0.00000000"/>
    <numFmt numFmtId="166" formatCode="0.0000"/>
    <numFmt numFmtId="167" formatCode="0.000000000"/>
  </numFmts>
  <fonts count="1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u/>
      <sz val="10"/>
      <color rgb="FF1155CC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900FF"/>
        <bgColor indexed="64"/>
      </patternFill>
    </fill>
  </fills>
  <borders count="17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66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2" xfId="0" applyBorder="1"/>
    <xf numFmtId="0" fontId="3" fillId="0" borderId="2" xfId="0" applyFont="1" applyBorder="1" applyAlignment="1">
      <alignment horizontal="center" wrapText="1"/>
    </xf>
    <xf numFmtId="0" fontId="2" fillId="0" borderId="2" xfId="1" applyBorder="1" applyAlignment="1">
      <alignment wrapText="1"/>
    </xf>
    <xf numFmtId="2" fontId="1" fillId="0" borderId="2" xfId="0" applyNumberFormat="1" applyFont="1" applyBorder="1" applyAlignment="1">
      <alignment horizontal="right" wrapText="1"/>
    </xf>
    <xf numFmtId="2" fontId="4" fillId="0" borderId="2" xfId="0" applyNumberFormat="1" applyFont="1" applyBorder="1" applyAlignment="1">
      <alignment horizontal="center" wrapText="1"/>
    </xf>
    <xf numFmtId="2" fontId="0" fillId="0" borderId="2" xfId="0" applyNumberFormat="1" applyBorder="1" applyAlignment="1">
      <alignment horizontal="right"/>
    </xf>
    <xf numFmtId="2" fontId="1" fillId="0" borderId="2" xfId="0" applyNumberFormat="1" applyFont="1" applyBorder="1" applyAlignment="1">
      <alignment wrapText="1"/>
    </xf>
    <xf numFmtId="2" fontId="0" fillId="0" borderId="2" xfId="0" applyNumberFormat="1" applyBorder="1"/>
    <xf numFmtId="2" fontId="0" fillId="0" borderId="0" xfId="0" applyNumberFormat="1"/>
    <xf numFmtId="0" fontId="1" fillId="0" borderId="2" xfId="0" applyFont="1" applyBorder="1" applyAlignment="1">
      <alignment wrapText="1"/>
    </xf>
    <xf numFmtId="0" fontId="3" fillId="0" borderId="2" xfId="0" applyFont="1" applyBorder="1"/>
    <xf numFmtId="0" fontId="2" fillId="0" borderId="2" xfId="1" applyBorder="1" applyAlignment="1"/>
    <xf numFmtId="0" fontId="1" fillId="0" borderId="2" xfId="0" applyFont="1" applyBorder="1"/>
    <xf numFmtId="2" fontId="1" fillId="2" borderId="2" xfId="0" applyNumberFormat="1" applyFont="1" applyFill="1" applyBorder="1" applyAlignment="1">
      <alignment horizontal="right"/>
    </xf>
    <xf numFmtId="2" fontId="1" fillId="0" borderId="2" xfId="0" applyNumberFormat="1" applyFont="1" applyBorder="1" applyAlignment="1">
      <alignment horizontal="right"/>
    </xf>
    <xf numFmtId="0" fontId="5" fillId="0" borderId="2" xfId="0" applyFont="1" applyBorder="1"/>
    <xf numFmtId="164" fontId="1" fillId="0" borderId="2" xfId="0" applyNumberFormat="1" applyFont="1" applyBorder="1" applyAlignment="1">
      <alignment horizontal="right"/>
    </xf>
    <xf numFmtId="2" fontId="6" fillId="2" borderId="2" xfId="0" applyNumberFormat="1" applyFont="1" applyFill="1" applyBorder="1"/>
    <xf numFmtId="2" fontId="6" fillId="2" borderId="0" xfId="0" applyNumberFormat="1" applyFont="1" applyFill="1"/>
    <xf numFmtId="0" fontId="0" fillId="0" borderId="0" xfId="0" pivotButton="1"/>
    <xf numFmtId="0" fontId="0" fillId="0" borderId="0" xfId="0" applyAlignment="1">
      <alignment horizontal="left"/>
    </xf>
    <xf numFmtId="165" fontId="0" fillId="0" borderId="2" xfId="0" applyNumberFormat="1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8" fillId="0" borderId="8" xfId="0" applyFont="1" applyBorder="1"/>
    <xf numFmtId="2" fontId="8" fillId="0" borderId="8" xfId="0" applyNumberFormat="1" applyFont="1" applyBorder="1"/>
    <xf numFmtId="0" fontId="8" fillId="0" borderId="0" xfId="0" applyFont="1"/>
    <xf numFmtId="0" fontId="8" fillId="0" borderId="9" xfId="0" applyFont="1" applyBorder="1"/>
    <xf numFmtId="11" fontId="8" fillId="0" borderId="9" xfId="0" applyNumberFormat="1" applyFont="1" applyBorder="1"/>
    <xf numFmtId="0" fontId="8" fillId="0" borderId="10" xfId="0" applyFont="1" applyBorder="1"/>
    <xf numFmtId="10" fontId="8" fillId="0" borderId="9" xfId="0" applyNumberFormat="1" applyFont="1" applyBorder="1"/>
    <xf numFmtId="0" fontId="8" fillId="0" borderId="2" xfId="0" applyFont="1" applyBorder="1"/>
    <xf numFmtId="11" fontId="8" fillId="0" borderId="2" xfId="0" applyNumberFormat="1" applyFont="1" applyBorder="1"/>
    <xf numFmtId="10" fontId="8" fillId="0" borderId="2" xfId="0" applyNumberFormat="1" applyFont="1" applyBorder="1"/>
    <xf numFmtId="10" fontId="0" fillId="0" borderId="2" xfId="2" applyNumberFormat="1" applyFont="1" applyBorder="1"/>
    <xf numFmtId="0" fontId="0" fillId="0" borderId="6" xfId="0" applyBorder="1" applyAlignment="1">
      <alignment horizontal="left"/>
    </xf>
    <xf numFmtId="0" fontId="9" fillId="0" borderId="0" xfId="0" applyFont="1"/>
    <xf numFmtId="166" fontId="0" fillId="3" borderId="4" xfId="0" applyNumberFormat="1" applyFill="1" applyBorder="1"/>
    <xf numFmtId="0" fontId="0" fillId="3" borderId="4" xfId="0" applyFill="1" applyBorder="1"/>
    <xf numFmtId="0" fontId="0" fillId="3" borderId="5" xfId="0" applyFill="1" applyBorder="1"/>
    <xf numFmtId="166" fontId="0" fillId="3" borderId="2" xfId="0" applyNumberFormat="1" applyFill="1" applyBorder="1"/>
    <xf numFmtId="0" fontId="0" fillId="3" borderId="2" xfId="0" applyFill="1" applyBorder="1"/>
    <xf numFmtId="0" fontId="0" fillId="3" borderId="7" xfId="0" applyFill="1" applyBorder="1"/>
    <xf numFmtId="166" fontId="0" fillId="3" borderId="0" xfId="0" applyNumberFormat="1" applyFill="1"/>
    <xf numFmtId="0" fontId="0" fillId="3" borderId="0" xfId="0" applyFill="1"/>
    <xf numFmtId="0" fontId="9" fillId="0" borderId="11" xfId="0" applyFont="1" applyBorder="1"/>
    <xf numFmtId="0" fontId="9" fillId="0" borderId="12" xfId="0" applyFont="1" applyBorder="1"/>
    <xf numFmtId="0" fontId="9" fillId="0" borderId="13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5" xfId="0" applyFont="1" applyBorder="1"/>
    <xf numFmtId="0" fontId="0" fillId="0" borderId="8" xfId="0" applyBorder="1"/>
    <xf numFmtId="0" fontId="0" fillId="0" borderId="14" xfId="0" applyBorder="1"/>
    <xf numFmtId="166" fontId="0" fillId="3" borderId="15" xfId="0" applyNumberFormat="1" applyFill="1" applyBorder="1"/>
    <xf numFmtId="0" fontId="0" fillId="0" borderId="16" xfId="0" applyBorder="1"/>
    <xf numFmtId="0" fontId="0" fillId="0" borderId="15" xfId="0" applyBorder="1"/>
    <xf numFmtId="2" fontId="0" fillId="0" borderId="16" xfId="0" applyNumberFormat="1" applyBorder="1"/>
    <xf numFmtId="164" fontId="0" fillId="0" borderId="16" xfId="0" applyNumberFormat="1" applyBorder="1"/>
    <xf numFmtId="165" fontId="0" fillId="0" borderId="16" xfId="0" applyNumberFormat="1" applyBorder="1"/>
    <xf numFmtId="0" fontId="10" fillId="0" borderId="8" xfId="0" applyFont="1" applyBorder="1" applyAlignment="1">
      <alignment wrapText="1"/>
    </xf>
    <xf numFmtId="167" fontId="0" fillId="0" borderId="8" xfId="0" applyNumberFormat="1" applyBorder="1"/>
    <xf numFmtId="0" fontId="11" fillId="0" borderId="0" xfId="0" applyFont="1" applyAlignment="1">
      <alignment horizontal="center" vertical="center"/>
    </xf>
    <xf numFmtId="17" fontId="11" fillId="0" borderId="0" xfId="0" applyNumberFormat="1" applyFont="1" applyAlignment="1">
      <alignment horizontal="center" vertical="center"/>
    </xf>
  </cellXfs>
  <cellStyles count="3">
    <cellStyle name="Collegamento ipertestuale" xfId="1" builtinId="8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2"/>
          <c:order val="0"/>
          <c:tx>
            <c:strRef>
              <c:f>Analysis!$D$8</c:f>
              <c:strCache>
                <c:ptCount val="1"/>
                <c:pt idx="0">
                  <c:v>Count of Node ID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A5D3-4757-BA30-32F6E2EA8F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5D3-4757-BA30-32F6E2EA8F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A5D3-4757-BA30-32F6E2EA8F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2B-4B8A-B328-36B4482F48C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42B-4B8A-B328-36B4482F48C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A5D3-4757-BA30-32F6E2EA8FD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5D3-4757-BA30-32F6E2EA8FD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42B-4B8A-B328-36B4482F48C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5D3-4757-BA30-32F6E2EA8FD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A5D3-4757-BA30-32F6E2EA8FD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5D3-4757-BA30-32F6E2EA8FD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A5D3-4757-BA30-32F6E2EA8FD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5D3-4757-BA30-32F6E2EA8FD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A5D3-4757-BA30-32F6E2EA8FD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5D3-4757-BA30-32F6E2EA8FD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A5D3-4757-BA30-32F6E2EA8FD2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822B-4E00-9F9F-779ADC229D96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822B-4E00-9F9F-779ADC229D96}"/>
              </c:ext>
            </c:extLst>
          </c:dPt>
          <c:dLbls>
            <c:dLbl>
              <c:idx val="0"/>
              <c:layout>
                <c:manualLayout>
                  <c:x val="-5.0069541029207229E-2"/>
                  <c:y val="-0.139130448895527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5D3-4757-BA30-32F6E2EA8FD2}"/>
                </c:ext>
              </c:extLst>
            </c:dLbl>
            <c:dLbl>
              <c:idx val="1"/>
              <c:layout>
                <c:manualLayout>
                  <c:x val="2.2253129346314258E-2"/>
                  <c:y val="-0.123671510129358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D3-4757-BA30-32F6E2EA8FD2}"/>
                </c:ext>
              </c:extLst>
            </c:dLbl>
            <c:dLbl>
              <c:idx val="2"/>
              <c:layout>
                <c:manualLayout>
                  <c:x val="0.1001390820584144"/>
                  <c:y val="-0.126247999923719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D3-4757-BA30-32F6E2EA8FD2}"/>
                </c:ext>
              </c:extLst>
            </c:dLbl>
            <c:dLbl>
              <c:idx val="5"/>
              <c:layout>
                <c:manualLayout>
                  <c:x val="-6.6759388038943004E-2"/>
                  <c:y val="0.126247999923719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5D3-4757-BA30-32F6E2EA8FD2}"/>
                </c:ext>
              </c:extLst>
            </c:dLbl>
            <c:dLbl>
              <c:idx val="6"/>
              <c:layout>
                <c:manualLayout>
                  <c:x val="-0.10570236439499307"/>
                  <c:y val="6.69887346534021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5D3-4757-BA30-32F6E2EA8FD2}"/>
                </c:ext>
              </c:extLst>
            </c:dLbl>
            <c:dLbl>
              <c:idx val="8"/>
              <c:layout>
                <c:manualLayout>
                  <c:x val="-0.16875289754288364"/>
                  <c:y val="-1.54589387661698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D3-4757-BA30-32F6E2EA8FD2}"/>
                </c:ext>
              </c:extLst>
            </c:dLbl>
            <c:dLbl>
              <c:idx val="9"/>
              <c:layout>
                <c:manualLayout>
                  <c:x val="-0.2410755679184052"/>
                  <c:y val="-9.5330122391380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D3-4757-BA30-32F6E2EA8FD2}"/>
                </c:ext>
              </c:extLst>
            </c:dLbl>
            <c:dLbl>
              <c:idx val="10"/>
              <c:layout>
                <c:manualLayout>
                  <c:x val="7.9651755117162173E-2"/>
                  <c:y val="7.73544847429953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5D3-4757-BA30-32F6E2EA8FD2}"/>
                </c:ext>
              </c:extLst>
            </c:dLbl>
            <c:dLbl>
              <c:idx val="11"/>
              <c:layout>
                <c:manualLayout>
                  <c:x val="-0.15020862308762173"/>
                  <c:y val="-0.100483101980103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5D3-4757-BA30-32F6E2EA8FD2}"/>
                </c:ext>
              </c:extLst>
            </c:dLbl>
            <c:dLbl>
              <c:idx val="12"/>
              <c:layout>
                <c:manualLayout>
                  <c:x val="-0.20213259156235516"/>
                  <c:y val="-0.170048326427867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5D3-4757-BA30-32F6E2EA8FD2}"/>
                </c:ext>
              </c:extLst>
            </c:dLbl>
            <c:dLbl>
              <c:idx val="13"/>
              <c:layout>
                <c:manualLayout>
                  <c:x val="-8.3449235048678724E-2"/>
                  <c:y val="-7.72946938308488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5D3-4757-BA30-32F6E2EA8FD2}"/>
                </c:ext>
              </c:extLst>
            </c:dLbl>
            <c:dLbl>
              <c:idx val="14"/>
              <c:layout>
                <c:manualLayout>
                  <c:x val="-0.13908205841446455"/>
                  <c:y val="-0.154589387661697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5D3-4757-BA30-32F6E2EA8FD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Analysis!$A$9:$A$26</c:f>
              <c:strCache>
                <c:ptCount val="18"/>
                <c:pt idx="0">
                  <c:v>Australia</c:v>
                </c:pt>
                <c:pt idx="1">
                  <c:v>Canada</c:v>
                </c:pt>
                <c:pt idx="2">
                  <c:v>Finland</c:v>
                </c:pt>
                <c:pt idx="3">
                  <c:v>France</c:v>
                </c:pt>
                <c:pt idx="4">
                  <c:v>Germany</c:v>
                </c:pt>
                <c:pt idx="5">
                  <c:v>India</c:v>
                </c:pt>
                <c:pt idx="6">
                  <c:v>Ireland</c:v>
                </c:pt>
                <c:pt idx="7">
                  <c:v>Italy</c:v>
                </c:pt>
                <c:pt idx="8">
                  <c:v>Luxembourg</c:v>
                </c:pt>
                <c:pt idx="9">
                  <c:v>Netherlands</c:v>
                </c:pt>
                <c:pt idx="10">
                  <c:v>Poland</c:v>
                </c:pt>
                <c:pt idx="11">
                  <c:v>Romania</c:v>
                </c:pt>
                <c:pt idx="12">
                  <c:v>Russia</c:v>
                </c:pt>
                <c:pt idx="13">
                  <c:v>Singapore</c:v>
                </c:pt>
                <c:pt idx="14">
                  <c:v>Spain</c:v>
                </c:pt>
                <c:pt idx="15">
                  <c:v>Switzerland</c:v>
                </c:pt>
                <c:pt idx="16">
                  <c:v>United Kingdom</c:v>
                </c:pt>
                <c:pt idx="17">
                  <c:v>United States</c:v>
                </c:pt>
              </c:strCache>
            </c:strRef>
          </c:cat>
          <c:val>
            <c:numRef>
              <c:f>Analysis!$D$9:$D$26</c:f>
              <c:numCache>
                <c:formatCode>General</c:formatCode>
                <c:ptCount val="18"/>
                <c:pt idx="0">
                  <c:v>2</c:v>
                </c:pt>
                <c:pt idx="1">
                  <c:v>2</c:v>
                </c:pt>
                <c:pt idx="2">
                  <c:v>8</c:v>
                </c:pt>
                <c:pt idx="3">
                  <c:v>8</c:v>
                </c:pt>
                <c:pt idx="4">
                  <c:v>203</c:v>
                </c:pt>
                <c:pt idx="5">
                  <c:v>1</c:v>
                </c:pt>
                <c:pt idx="6">
                  <c:v>3</c:v>
                </c:pt>
                <c:pt idx="7">
                  <c:v>124</c:v>
                </c:pt>
                <c:pt idx="8">
                  <c:v>1</c:v>
                </c:pt>
                <c:pt idx="9">
                  <c:v>7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10</c:v>
                </c:pt>
                <c:pt idx="14">
                  <c:v>1</c:v>
                </c:pt>
                <c:pt idx="15">
                  <c:v>2</c:v>
                </c:pt>
                <c:pt idx="16">
                  <c:v>14</c:v>
                </c:pt>
                <c:pt idx="17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D3-4757-BA30-32F6E2EA8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Analysis!$B$36</c:f>
              <c:strCache>
                <c:ptCount val="1"/>
                <c:pt idx="0">
                  <c:v>Mainnet energy consumpion per month (KW)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Analysis!$B$37:$B$44</c:f>
              <c:numCache>
                <c:formatCode>General</c:formatCode>
                <c:ptCount val="8"/>
                <c:pt idx="0">
                  <c:v>2111.23</c:v>
                </c:pt>
                <c:pt idx="1">
                  <c:v>2210.3078399999999</c:v>
                </c:pt>
                <c:pt idx="2">
                  <c:v>1913.33844</c:v>
                </c:pt>
                <c:pt idx="3">
                  <c:v>2144.6145000000029</c:v>
                </c:pt>
                <c:pt idx="4">
                  <c:v>2056.3837200000048</c:v>
                </c:pt>
                <c:pt idx="5">
                  <c:v>2079.2897999999932</c:v>
                </c:pt>
                <c:pt idx="6" formatCode="0.00">
                  <c:v>1992.4651799999963</c:v>
                </c:pt>
                <c:pt idx="7">
                  <c:v>1937.9057399999981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8-4DD1-A4E9-6FAC5544B6C6}"/>
            </c:ext>
          </c:extLst>
        </c:ser>
        <c:ser>
          <c:idx val="1"/>
          <c:order val="1"/>
          <c:tx>
            <c:strRef>
              <c:f>Analysis!$C$36</c:f>
              <c:strCache>
                <c:ptCount val="1"/>
                <c:pt idx="0">
                  <c:v>Mainnet Kg CO2 x month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Analysis!$C$37:$C$44</c:f>
              <c:numCache>
                <c:formatCode>General</c:formatCode>
                <c:ptCount val="8"/>
                <c:pt idx="0">
                  <c:v>645.82000000000005</c:v>
                </c:pt>
                <c:pt idx="1">
                  <c:v>669.83914249999998</c:v>
                </c:pt>
                <c:pt idx="2">
                  <c:v>575.71987060000004</c:v>
                </c:pt>
                <c:pt idx="3">
                  <c:v>639.63284433147021</c:v>
                </c:pt>
                <c:pt idx="4">
                  <c:v>607.46720684328022</c:v>
                </c:pt>
                <c:pt idx="5">
                  <c:v>615.99722845617134</c:v>
                </c:pt>
                <c:pt idx="6" formatCode="0.00">
                  <c:v>603.58812417459092</c:v>
                </c:pt>
                <c:pt idx="7">
                  <c:v>588.10579092008948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68-4DD1-A4E9-6FAC5544B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1141528"/>
        <c:axId val="711138576"/>
      </c:barChart>
      <c:lineChart>
        <c:grouping val="standard"/>
        <c:varyColors val="0"/>
        <c:ser>
          <c:idx val="2"/>
          <c:order val="2"/>
          <c:tx>
            <c:strRef>
              <c:f>Analysis!$D$36</c:f>
              <c:strCache>
                <c:ptCount val="1"/>
                <c:pt idx="0">
                  <c:v>Energy per transaction considering 60K TPS (W)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Analysis!$D$37:$D$44</c:f>
              <c:numCache>
                <c:formatCode>0.00E+00</c:formatCode>
                <c:ptCount val="8"/>
                <c:pt idx="0" formatCode="General">
                  <c:v>1.35753E-5</c:v>
                </c:pt>
                <c:pt idx="1">
                  <c:v>1.42124E-5</c:v>
                </c:pt>
                <c:pt idx="2">
                  <c:v>1.23028E-5</c:v>
                </c:pt>
                <c:pt idx="3" formatCode="General">
                  <c:v>1.3789959490740699E-5</c:v>
                </c:pt>
                <c:pt idx="4" formatCode="General">
                  <c:v>1.3222631944444468E-5</c:v>
                </c:pt>
                <c:pt idx="5" formatCode="General">
                  <c:v>1.3369918981481501E-5</c:v>
                </c:pt>
                <c:pt idx="6" formatCode="0.000000">
                  <c:v>1.2811633101851846E-5</c:v>
                </c:pt>
                <c:pt idx="7" formatCode="General">
                  <c:v>1.2460813657407368E-5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68-4DD1-A4E9-6FAC5544B6C6}"/>
            </c:ext>
          </c:extLst>
        </c:ser>
        <c:ser>
          <c:idx val="3"/>
          <c:order val="3"/>
          <c:tx>
            <c:strRef>
              <c:f>Analysis!$E$36</c:f>
              <c:strCache>
                <c:ptCount val="1"/>
                <c:pt idx="0">
                  <c:v>CO2 x Transaction (g)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Analysis!$E$37:$E$44</c:f>
              <c:numCache>
                <c:formatCode>0.00E+00</c:formatCode>
                <c:ptCount val="8"/>
                <c:pt idx="0" formatCode="General">
                  <c:v>4.1183900000000004E-6</c:v>
                </c:pt>
                <c:pt idx="1">
                  <c:v>4.30709E-6</c:v>
                </c:pt>
                <c:pt idx="2">
                  <c:v>3.7019000000000001E-6</c:v>
                </c:pt>
                <c:pt idx="3" formatCode="General">
                  <c:v>4.1128655113906279E-6</c:v>
                </c:pt>
                <c:pt idx="4" formatCode="General">
                  <c:v>3.9060391386527734E-6</c:v>
                </c:pt>
                <c:pt idx="5" formatCode="General">
                  <c:v>3.9608875286533598E-6</c:v>
                </c:pt>
                <c:pt idx="6" formatCode="0.00000000">
                  <c:v>3.881096477460059E-6</c:v>
                </c:pt>
                <c:pt idx="7" formatCode="0.000000000">
                  <c:v>3.781544437500579E-6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68-4DD1-A4E9-6FAC5544B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128592"/>
        <c:axId val="658469056"/>
      </c:lineChart>
      <c:catAx>
        <c:axId val="7111415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138576"/>
        <c:crosses val="autoZero"/>
        <c:auto val="1"/>
        <c:lblAlgn val="ctr"/>
        <c:lblOffset val="100"/>
        <c:noMultiLvlLbl val="0"/>
      </c:catAx>
      <c:valAx>
        <c:axId val="71113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141528"/>
        <c:crosses val="autoZero"/>
        <c:crossBetween val="between"/>
      </c:valAx>
      <c:valAx>
        <c:axId val="65846905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0128592"/>
        <c:crosses val="max"/>
        <c:crossBetween val="between"/>
      </c:valAx>
      <c:catAx>
        <c:axId val="710128592"/>
        <c:scaling>
          <c:orientation val="minMax"/>
        </c:scaling>
        <c:delete val="1"/>
        <c:axPos val="b"/>
        <c:majorTickMark val="out"/>
        <c:minorTickMark val="none"/>
        <c:tickLblPos val="nextTo"/>
        <c:crossAx val="658469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Analysis!$B$36</c:f>
              <c:strCache>
                <c:ptCount val="1"/>
                <c:pt idx="0">
                  <c:v>Mainnet energy consumpion per month (KW)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Analysis!$A$37:$A$44</c:f>
              <c:strCache>
                <c:ptCount val="8"/>
                <c:pt idx="0">
                  <c:v>Apr</c:v>
                </c:pt>
                <c:pt idx="1">
                  <c:v>May</c:v>
                </c:pt>
                <c:pt idx="2">
                  <c:v>June</c:v>
                </c:pt>
                <c:pt idx="3">
                  <c:v>August</c:v>
                </c:pt>
                <c:pt idx="4">
                  <c:v>September</c:v>
                </c:pt>
                <c:pt idx="5">
                  <c:v>October</c:v>
                </c:pt>
                <c:pt idx="6">
                  <c:v>November</c:v>
                </c:pt>
                <c:pt idx="7">
                  <c:v>December</c:v>
                </c:pt>
              </c:strCache>
            </c:strRef>
          </c:cat>
          <c:val>
            <c:numRef>
              <c:f>Analysis!$B$37:$B$44</c:f>
              <c:numCache>
                <c:formatCode>General</c:formatCode>
                <c:ptCount val="8"/>
                <c:pt idx="0">
                  <c:v>2111.23</c:v>
                </c:pt>
                <c:pt idx="1">
                  <c:v>2210.3078399999999</c:v>
                </c:pt>
                <c:pt idx="2">
                  <c:v>1913.33844</c:v>
                </c:pt>
                <c:pt idx="3">
                  <c:v>2144.6145000000029</c:v>
                </c:pt>
                <c:pt idx="4">
                  <c:v>2056.3837200000048</c:v>
                </c:pt>
                <c:pt idx="5">
                  <c:v>2079.2897999999932</c:v>
                </c:pt>
                <c:pt idx="6" formatCode="0.00">
                  <c:v>1992.4651799999963</c:v>
                </c:pt>
                <c:pt idx="7">
                  <c:v>1937.9057399999981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C7-4021-A7CA-9259506793BB}"/>
            </c:ext>
          </c:extLst>
        </c:ser>
        <c:ser>
          <c:idx val="1"/>
          <c:order val="1"/>
          <c:tx>
            <c:strRef>
              <c:f>Analysis!$C$36</c:f>
              <c:strCache>
                <c:ptCount val="1"/>
                <c:pt idx="0">
                  <c:v>Mainnet Kg CO2 x month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Analysis!$A$37:$A$44</c:f>
              <c:strCache>
                <c:ptCount val="8"/>
                <c:pt idx="0">
                  <c:v>Apr</c:v>
                </c:pt>
                <c:pt idx="1">
                  <c:v>May</c:v>
                </c:pt>
                <c:pt idx="2">
                  <c:v>June</c:v>
                </c:pt>
                <c:pt idx="3">
                  <c:v>August</c:v>
                </c:pt>
                <c:pt idx="4">
                  <c:v>September</c:v>
                </c:pt>
                <c:pt idx="5">
                  <c:v>October</c:v>
                </c:pt>
                <c:pt idx="6">
                  <c:v>November</c:v>
                </c:pt>
                <c:pt idx="7">
                  <c:v>December</c:v>
                </c:pt>
              </c:strCache>
            </c:strRef>
          </c:cat>
          <c:val>
            <c:numRef>
              <c:f>Analysis!$C$37:$C$44</c:f>
              <c:numCache>
                <c:formatCode>General</c:formatCode>
                <c:ptCount val="8"/>
                <c:pt idx="0">
                  <c:v>645.82000000000005</c:v>
                </c:pt>
                <c:pt idx="1">
                  <c:v>669.83914249999998</c:v>
                </c:pt>
                <c:pt idx="2">
                  <c:v>575.71987060000004</c:v>
                </c:pt>
                <c:pt idx="3">
                  <c:v>639.63284433147021</c:v>
                </c:pt>
                <c:pt idx="4">
                  <c:v>607.46720684328022</c:v>
                </c:pt>
                <c:pt idx="5">
                  <c:v>615.99722845617134</c:v>
                </c:pt>
                <c:pt idx="6" formatCode="0.00">
                  <c:v>603.58812417459092</c:v>
                </c:pt>
                <c:pt idx="7">
                  <c:v>588.10579092008948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C7-4021-A7CA-9259506793BB}"/>
            </c:ext>
          </c:extLst>
        </c:ser>
        <c:ser>
          <c:idx val="2"/>
          <c:order val="2"/>
          <c:tx>
            <c:strRef>
              <c:f>Analysis!$D$36</c:f>
              <c:strCache>
                <c:ptCount val="1"/>
                <c:pt idx="0">
                  <c:v>Energy per transaction considering 60K TPS (W)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Analysis!$A$37:$A$44</c:f>
              <c:strCache>
                <c:ptCount val="8"/>
                <c:pt idx="0">
                  <c:v>Apr</c:v>
                </c:pt>
                <c:pt idx="1">
                  <c:v>May</c:v>
                </c:pt>
                <c:pt idx="2">
                  <c:v>June</c:v>
                </c:pt>
                <c:pt idx="3">
                  <c:v>August</c:v>
                </c:pt>
                <c:pt idx="4">
                  <c:v>September</c:v>
                </c:pt>
                <c:pt idx="5">
                  <c:v>October</c:v>
                </c:pt>
                <c:pt idx="6">
                  <c:v>November</c:v>
                </c:pt>
                <c:pt idx="7">
                  <c:v>December</c:v>
                </c:pt>
              </c:strCache>
            </c:strRef>
          </c:cat>
          <c:val>
            <c:numRef>
              <c:f>Analysis!$D$37:$D$44</c:f>
              <c:numCache>
                <c:formatCode>0.00E+00</c:formatCode>
                <c:ptCount val="8"/>
                <c:pt idx="0" formatCode="General">
                  <c:v>1.35753E-5</c:v>
                </c:pt>
                <c:pt idx="1">
                  <c:v>1.42124E-5</c:v>
                </c:pt>
                <c:pt idx="2">
                  <c:v>1.23028E-5</c:v>
                </c:pt>
                <c:pt idx="3" formatCode="General">
                  <c:v>1.3789959490740699E-5</c:v>
                </c:pt>
                <c:pt idx="4" formatCode="General">
                  <c:v>1.3222631944444468E-5</c:v>
                </c:pt>
                <c:pt idx="5" formatCode="General">
                  <c:v>1.3369918981481501E-5</c:v>
                </c:pt>
                <c:pt idx="6" formatCode="0.000000">
                  <c:v>1.2811633101851846E-5</c:v>
                </c:pt>
                <c:pt idx="7" formatCode="General">
                  <c:v>1.2460813657407368E-5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0C7-4021-A7CA-9259506793BB}"/>
            </c:ext>
          </c:extLst>
        </c:ser>
        <c:ser>
          <c:idx val="3"/>
          <c:order val="3"/>
          <c:tx>
            <c:strRef>
              <c:f>Analysis!$E$36</c:f>
              <c:strCache>
                <c:ptCount val="1"/>
                <c:pt idx="0">
                  <c:v>CO2 x Transaction (g)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Analysis!$A$37:$A$44</c:f>
              <c:strCache>
                <c:ptCount val="8"/>
                <c:pt idx="0">
                  <c:v>Apr</c:v>
                </c:pt>
                <c:pt idx="1">
                  <c:v>May</c:v>
                </c:pt>
                <c:pt idx="2">
                  <c:v>June</c:v>
                </c:pt>
                <c:pt idx="3">
                  <c:v>August</c:v>
                </c:pt>
                <c:pt idx="4">
                  <c:v>September</c:v>
                </c:pt>
                <c:pt idx="5">
                  <c:v>October</c:v>
                </c:pt>
                <c:pt idx="6">
                  <c:v>November</c:v>
                </c:pt>
                <c:pt idx="7">
                  <c:v>December</c:v>
                </c:pt>
              </c:strCache>
            </c:strRef>
          </c:cat>
          <c:val>
            <c:numRef>
              <c:f>Analysis!$E$37:$E$44</c:f>
              <c:numCache>
                <c:formatCode>0.00E+00</c:formatCode>
                <c:ptCount val="8"/>
                <c:pt idx="0" formatCode="General">
                  <c:v>4.1183900000000004E-6</c:v>
                </c:pt>
                <c:pt idx="1">
                  <c:v>4.30709E-6</c:v>
                </c:pt>
                <c:pt idx="2">
                  <c:v>3.7019000000000001E-6</c:v>
                </c:pt>
                <c:pt idx="3" formatCode="General">
                  <c:v>4.1128655113906279E-6</c:v>
                </c:pt>
                <c:pt idx="4" formatCode="General">
                  <c:v>3.9060391386527734E-6</c:v>
                </c:pt>
                <c:pt idx="5" formatCode="General">
                  <c:v>3.9608875286533598E-6</c:v>
                </c:pt>
                <c:pt idx="6" formatCode="0.00000000">
                  <c:v>3.881096477460059E-6</c:v>
                </c:pt>
                <c:pt idx="7" formatCode="0.000000000">
                  <c:v>3.781544437500579E-6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0C7-4021-A7CA-925950679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8841719"/>
        <c:axId val="89590487"/>
      </c:lineChart>
      <c:catAx>
        <c:axId val="1958841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590487"/>
        <c:crosses val="autoZero"/>
        <c:auto val="1"/>
        <c:lblAlgn val="ctr"/>
        <c:lblOffset val="100"/>
        <c:noMultiLvlLbl val="0"/>
      </c:catAx>
      <c:valAx>
        <c:axId val="89590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8841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Comparison!$C$1</c:f>
              <c:strCache>
                <c:ptCount val="1"/>
                <c:pt idx="0">
                  <c:v>Kilowatt-hour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Comparison!$A$2:$A$19</c15:sqref>
                  </c15:fullRef>
                </c:ext>
              </c:extLst>
              <c:f>Comparison!$A$9:$A$19</c:f>
              <c:strCache>
                <c:ptCount val="11"/>
                <c:pt idx="0">
                  <c:v>Playing a video game on a PS5 (per hour)</c:v>
                </c:pt>
                <c:pt idx="1">
                  <c:v>Running large refridgerator (per hour)</c:v>
                </c:pt>
                <c:pt idx="2">
                  <c:v>Working on a computer/monitor/router (per hour)</c:v>
                </c:pt>
                <c:pt idx="3">
                  <c:v>Watching an LCD television (per hour)</c:v>
                </c:pt>
                <c:pt idx="4">
                  <c:v>Keeping coffee warm on drip coffee maker (per hour)</c:v>
                </c:pt>
                <c:pt idx="5">
                  <c:v>Using a 60W incandescent lightbulb (per hour)</c:v>
                </c:pt>
                <c:pt idx="6">
                  <c:v>Using a CFL lightbulb (per hour)</c:v>
                </c:pt>
                <c:pt idx="7">
                  <c:v>Fully charging iPhone 13 battery</c:v>
                </c:pt>
                <c:pt idx="8">
                  <c:v>Using an LED lightbulb (per hour)</c:v>
                </c:pt>
                <c:pt idx="9">
                  <c:v>One Google search</c:v>
                </c:pt>
                <c:pt idx="10">
                  <c:v>One Quadrans transaction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Comparison!$C$2:$C$19</c15:sqref>
                  </c15:fullRef>
                </c:ext>
              </c:extLst>
              <c:f>Comparison!$C$9:$C$19</c:f>
              <c:numCache>
                <c:formatCode>0.00</c:formatCode>
                <c:ptCount val="11"/>
                <c:pt idx="0">
                  <c:v>0.19700000000000001</c:v>
                </c:pt>
                <c:pt idx="1">
                  <c:v>0.18</c:v>
                </c:pt>
                <c:pt idx="2">
                  <c:v>0.158</c:v>
                </c:pt>
                <c:pt idx="3">
                  <c:v>0.15</c:v>
                </c:pt>
                <c:pt idx="4">
                  <c:v>7.0000000000000007E-2</c:v>
                </c:pt>
                <c:pt idx="5">
                  <c:v>0.06</c:v>
                </c:pt>
                <c:pt idx="6">
                  <c:v>1.2999999999999999E-2</c:v>
                </c:pt>
                <c:pt idx="7">
                  <c:v>1.2409999999999999E-2</c:v>
                </c:pt>
                <c:pt idx="8">
                  <c:v>0.01</c:v>
                </c:pt>
                <c:pt idx="9">
                  <c:v>2.9999999999999997E-4</c:v>
                </c:pt>
                <c:pt idx="10">
                  <c:v>1.2917506944444439E-8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B6-49B9-9196-68DAFEC65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1234448"/>
        <c:axId val="771234776"/>
      </c:barChart>
      <c:catAx>
        <c:axId val="77123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234776"/>
        <c:crosses val="autoZero"/>
        <c:auto val="1"/>
        <c:lblAlgn val="ctr"/>
        <c:lblOffset val="100"/>
        <c:noMultiLvlLbl val="0"/>
      </c:catAx>
      <c:valAx>
        <c:axId val="771234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23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Comparison!$C$1</c:f>
              <c:strCache>
                <c:ptCount val="1"/>
                <c:pt idx="0">
                  <c:v>Kilowatt-hour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Comparison!$A$2:$A$19</c15:sqref>
                  </c15:fullRef>
                </c:ext>
              </c:extLst>
              <c:f>(Comparison!$A$2:$A$8,Comparison!$A$19)</c:f>
              <c:strCache>
                <c:ptCount val="8"/>
                <c:pt idx="0">
                  <c:v>Average US household (per year)</c:v>
                </c:pt>
                <c:pt idx="1">
                  <c:v>Central air conditioning (per hour)</c:v>
                </c:pt>
                <c:pt idx="2">
                  <c:v>Cooking in an electric oven (per hour)</c:v>
                </c:pt>
                <c:pt idx="3">
                  <c:v>One Bitcoin transaction</c:v>
                </c:pt>
                <c:pt idx="4">
                  <c:v>Brewing coffee on drip coffee maker (per hour)</c:v>
                </c:pt>
                <c:pt idx="5">
                  <c:v>One Ethereum transaction</c:v>
                </c:pt>
                <c:pt idx="6">
                  <c:v>One gallon of gasoline</c:v>
                </c:pt>
                <c:pt idx="7">
                  <c:v>One Quadrans transaction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Comparison!$C$2:$C$19</c15:sqref>
                  </c15:fullRef>
                </c:ext>
              </c:extLst>
              <c:f>(Comparison!$C$2:$C$8,Comparison!$C$19)</c:f>
              <c:numCache>
                <c:formatCode>0.00</c:formatCode>
                <c:ptCount val="8"/>
                <c:pt idx="0">
                  <c:v>10649</c:v>
                </c:pt>
                <c:pt idx="1">
                  <c:v>3.5</c:v>
                </c:pt>
                <c:pt idx="2">
                  <c:v>2</c:v>
                </c:pt>
                <c:pt idx="3">
                  <c:v>2059</c:v>
                </c:pt>
                <c:pt idx="4">
                  <c:v>1.5</c:v>
                </c:pt>
                <c:pt idx="5">
                  <c:v>30</c:v>
                </c:pt>
                <c:pt idx="6">
                  <c:v>33.700000000000003</c:v>
                </c:pt>
                <c:pt idx="7">
                  <c:v>1.2917506944444439E-8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DF-41E4-8B26-9C8B69BE9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1234448"/>
        <c:axId val="771234776"/>
      </c:barChart>
      <c:catAx>
        <c:axId val="77123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234776"/>
        <c:crosses val="autoZero"/>
        <c:auto val="1"/>
        <c:lblAlgn val="ctr"/>
        <c:lblOffset val="100"/>
        <c:noMultiLvlLbl val="0"/>
      </c:catAx>
      <c:valAx>
        <c:axId val="771234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234448"/>
        <c:crosses val="autoZero"/>
        <c:crossBetween val="between"/>
        <c:dispUnits>
          <c:builtInUnit val="hundre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</cx:f>
      </cx:strDim>
      <cx:numDim type="val">
        <cx:f>_xlchart.v1.3</cx:f>
      </cx:numDim>
    </cx:data>
    <cx:data id="1">
      <cx:strDim type="cat">
        <cx:f>_xlchart.v1.1</cx:f>
      </cx:strDim>
      <cx:numDim type="val">
        <cx:f>_xlchart.v1.5</cx:f>
      </cx:numDim>
    </cx:data>
    <cx:data id="2">
      <cx:strDim type="cat">
        <cx:f>_xlchart.v1.1</cx:f>
      </cx:strDim>
      <cx:numDim type="val">
        <cx:f>_xlchart.v1.7</cx:f>
      </cx:numDim>
    </cx:data>
  </cx:chartData>
  <cx:chart>
    <cx:title pos="t" align="ctr" overlay="0">
      <cx:tx>
        <cx:txData>
          <cx:v>Energy Impact per nation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Energy Impact per nation</a:t>
          </a:r>
        </a:p>
      </cx:txPr>
    </cx:title>
    <cx:plotArea>
      <cx:plotAreaRegion>
        <cx:series layoutId="clusteredColumn" uniqueId="{EB525C2B-ADFC-4639-8AF3-7D799FAD1BA2}" formatIdx="0">
          <cx:tx>
            <cx:txData>
              <cx:f>_xlchart.v1.2</cx:f>
              <cx:v>Sum of Total Energy monthly Consumption (KW)</cx:v>
            </cx:txData>
          </cx:tx>
          <cx:dataId val="0"/>
          <cx:layoutPr>
            <cx:aggregation/>
          </cx:layoutPr>
          <cx:axisId val="1"/>
        </cx:series>
        <cx:series layoutId="paretoLine" ownerIdx="0" uniqueId="{25375FB2-6B5A-4677-9068-3416AB032ED0}" formatIdx="1">
          <cx:axisId val="2"/>
        </cx:series>
        <cx:series layoutId="clusteredColumn" hidden="1" uniqueId="{50F884C6-DE51-4F87-9F08-F8E68BEC3BEE}" formatIdx="2">
          <cx:tx>
            <cx:txData>
              <cx:f>_xlchart.v1.4</cx:f>
              <cx:v>Sum of Total monthly CO2 Footprint (KG)</cx:v>
            </cx:txData>
          </cx:tx>
          <cx:dataId val="1"/>
          <cx:layoutPr>
            <cx:aggregation/>
          </cx:layoutPr>
          <cx:axisId val="1"/>
        </cx:series>
        <cx:series layoutId="paretoLine" ownerIdx="2" uniqueId="{9A732E48-DC87-4053-8635-EF4A28661B1B}" formatIdx="3">
          <cx:axisId val="2"/>
        </cx:series>
        <cx:series layoutId="clusteredColumn" hidden="1" uniqueId="{DDA99040-13B7-4211-B0EC-15BC5379DC56}" formatIdx="4">
          <cx:tx>
            <cx:txData>
              <cx:f>_xlchart.v1.6</cx:f>
              <cx:v>Count of Node ID</cx:v>
            </cx:txData>
          </cx:tx>
          <cx:dataId val="2"/>
          <cx:layoutPr>
            <cx:aggregation/>
          </cx:layoutPr>
          <cx:axisId val="1"/>
        </cx:series>
        <cx:series layoutId="paretoLine" ownerIdx="4" uniqueId="{2E96AC45-1D9A-437D-BD80-2FA606A35F49}" formatIdx="5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microsoft.com/office/2014/relationships/chartEx" Target="../charts/chartEx1.xml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4</xdr:col>
      <xdr:colOff>1571625</xdr:colOff>
      <xdr:row>10</xdr:row>
      <xdr:rowOff>142875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6AF503D5-44E1-422B-A49A-6D690EB22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0"/>
          <a:ext cx="4010025" cy="1095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296545</xdr:colOff>
      <xdr:row>7</xdr:row>
      <xdr:rowOff>88265</xdr:rowOff>
    </xdr:from>
    <xdr:to>
      <xdr:col>11</xdr:col>
      <xdr:colOff>601345</xdr:colOff>
      <xdr:row>26</xdr:row>
      <xdr:rowOff>19685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054A17B4-BF92-45D7-983F-507E82E7072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Il grafico non è disponibile in questa versione di Excel.
Se si modifica questa forma o si salva la cartella di lavoro in un formato di file diverso, il grafico verrà danneggiato in modo permanente.</a:t>
              </a:r>
            </a:p>
          </xdr:txBody>
        </xdr:sp>
      </mc:Fallback>
    </mc:AlternateContent>
    <xdr:clientData/>
  </xdr:twoCellAnchor>
  <xdr:twoCellAnchor>
    <xdr:from>
      <xdr:col>13</xdr:col>
      <xdr:colOff>99060</xdr:colOff>
      <xdr:row>6</xdr:row>
      <xdr:rowOff>137160</xdr:rowOff>
    </xdr:from>
    <xdr:to>
      <xdr:col>24</xdr:col>
      <xdr:colOff>243840</xdr:colOff>
      <xdr:row>34</xdr:row>
      <xdr:rowOff>40958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993586-3EBA-4E25-82E8-A6605A7D5E7E}"/>
            </a:ext>
            <a:ext uri="{147F2762-F138-4A5C-976F-8EAC2B608ADB}">
              <a16:predDERef xmlns:a16="http://schemas.microsoft.com/office/drawing/2014/main" pred="{054A17B4-BF92-45D7-983F-507E82E707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390525</xdr:colOff>
      <xdr:row>35</xdr:row>
      <xdr:rowOff>114300</xdr:rowOff>
    </xdr:from>
    <xdr:to>
      <xdr:col>18</xdr:col>
      <xdr:colOff>581025</xdr:colOff>
      <xdr:row>52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B356AF2-0679-6A4D-F302-934D0A1F7480}"/>
            </a:ext>
            <a:ext uri="{147F2762-F138-4A5C-976F-8EAC2B608ADB}">
              <a16:predDERef xmlns:a16="http://schemas.microsoft.com/office/drawing/2014/main" pred="{97993586-3EBA-4E25-82E8-A6605A7D5E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0</xdr:colOff>
      <xdr:row>34</xdr:row>
      <xdr:rowOff>171450</xdr:rowOff>
    </xdr:from>
    <xdr:to>
      <xdr:col>26</xdr:col>
      <xdr:colOff>304800</xdr:colOff>
      <xdr:row>47</xdr:row>
      <xdr:rowOff>85725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15B4596-B83B-AF21-D30C-1CB6FB0631F4}"/>
            </a:ext>
            <a:ext uri="{147F2762-F138-4A5C-976F-8EAC2B608ADB}">
              <a16:predDERef xmlns:a16="http://schemas.microsoft.com/office/drawing/2014/main" pred="{6B356AF2-0679-6A4D-F302-934D0A1F74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615950</xdr:colOff>
      <xdr:row>25</xdr:row>
      <xdr:rowOff>50800</xdr:rowOff>
    </xdr:from>
    <xdr:to>
      <xdr:col>5</xdr:col>
      <xdr:colOff>282575</xdr:colOff>
      <xdr:row>39</xdr:row>
      <xdr:rowOff>177800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72F8038-0AA2-4D35-84B0-546E28B48F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600075</xdr:colOff>
      <xdr:row>6</xdr:row>
      <xdr:rowOff>146050</xdr:rowOff>
    </xdr:from>
    <xdr:to>
      <xdr:col>14</xdr:col>
      <xdr:colOff>295275</xdr:colOff>
      <xdr:row>22</xdr:row>
      <xdr:rowOff>85725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550B0EE-06C0-4E5F-AC7D-4C2CE4447C28}"/>
            </a:ext>
            <a:ext uri="{147F2762-F138-4A5C-976F-8EAC2B608ADB}">
              <a16:predDERef xmlns:a16="http://schemas.microsoft.com/office/drawing/2014/main" pred="{572F8038-0AA2-4D35-84B0-546E28B48F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co Perillo" refreshedDate="44971.507653703702" createdVersion="7" refreshedVersion="8" minRefreshableVersion="3" recordCount="438" xr:uid="{22EFDEF6-282A-47BE-8F8D-A4984DB3187D}">
  <cacheSource type="worksheet">
    <worksheetSource ref="A1:O1048576" sheet="Network"/>
  </cacheSource>
  <cacheFields count="15">
    <cacheField name="Node ID" numFmtId="0">
      <sharedItems containsString="0" containsBlank="1" containsNumber="1" containsInteger="1" minValue="1" maxValue="435"/>
    </cacheField>
    <cacheField name="Node Name" numFmtId="0">
      <sharedItems containsBlank="1"/>
    </cacheField>
    <cacheField name="gqdc version" numFmtId="0">
      <sharedItems containsBlank="1"/>
    </cacheField>
    <cacheField name="Software installed" numFmtId="0">
      <sharedItems containsBlank="1"/>
    </cacheField>
    <cacheField name="Latency" numFmtId="0">
      <sharedItems containsBlank="1"/>
    </cacheField>
    <cacheField name="Peers" numFmtId="0">
      <sharedItems containsString="0" containsBlank="1" containsNumber="1" containsInteger="1" minValue="0" maxValue="41"/>
    </cacheField>
    <cacheField name="Block" numFmtId="0">
      <sharedItems containsBlank="1"/>
    </cacheField>
    <cacheField name="Last check" numFmtId="0">
      <sharedItems containsBlank="1"/>
    </cacheField>
    <cacheField name="Uptime%" numFmtId="0">
      <sharedItems containsString="0" containsBlank="1" containsNumber="1" minValue="7.37" maxValue="95.19"/>
    </cacheField>
    <cacheField name="Location" numFmtId="0">
      <sharedItems containsBlank="1"/>
    </cacheField>
    <cacheField name="Nation" numFmtId="0">
      <sharedItems containsBlank="1" count="22">
        <s v="Italy"/>
        <s v="United States"/>
        <s v="Germany"/>
        <s v="Finland"/>
        <s v="France"/>
        <s v="Ireland"/>
        <s v="United Kingdom"/>
        <s v="Australia"/>
        <s v="Canada"/>
        <s v="Singapore"/>
        <s v="Romania"/>
        <s v="Switzerland"/>
        <s v="Poland"/>
        <s v="Netherlands"/>
        <s v="Spain"/>
        <s v="Russia"/>
        <s v="Luxembourg"/>
        <s v="India"/>
        <m/>
        <s v="South Korea" u="1"/>
        <s v="Uganda" u="1"/>
        <s v="Ukraine" u="1"/>
      </sharedItems>
    </cacheField>
    <cacheField name="Energy consumption" numFmtId="166">
      <sharedItems containsString="0" containsBlank="1" containsNumber="1" minValue="7.3700000000000002E-4" maxValue="9.1959999999999993E-3"/>
    </cacheField>
    <cacheField name="g CO2/h" numFmtId="0">
      <sharedItems containsString="0" containsBlank="1" containsNumber="1" minValue="8.8971299999999989E-2" maxValue="6.4428545999999995"/>
    </cacheField>
    <cacheField name="Total Energy Consumption (KW)" numFmtId="0">
      <sharedItems containsString="0" containsBlank="1" containsNumber="1" minValue="0.53064000000000011" maxValue="6.6211199999999995"/>
    </cacheField>
    <cacheField name="Total annual CO2 Footprint (KG)" numFmtId="0">
      <sharedItems containsString="0" containsBlank="1" containsNumber="1" minValue="6.4059335999999995E-2" maxValue="4.638855311999999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8">
  <r>
    <n v="1"/>
    <s v="a1"/>
    <s v="gqdc/v1.5.2-stable-1528b791"/>
    <s v="windows-amd64/go1.12"/>
    <s v="657 ms"/>
    <n v="8"/>
    <s v="#24873709"/>
    <s v="3m ago"/>
    <n v="91.96"/>
    <s v="Bari"/>
    <x v="0"/>
    <n v="9.1959999999999993E-3"/>
    <n v="1.9624264"/>
    <n v="6.6211199999999995"/>
    <n v="1.4129470079999999"/>
  </r>
  <r>
    <n v="2"/>
    <s v="AAA Looking"/>
    <s v="gqdc/v1.5.2-stable-1528b791"/>
    <s v="linux-amd64/go1.12"/>
    <s v="61 ms"/>
    <n v="8"/>
    <s v="#24873366"/>
    <s v="2m ago"/>
    <n v="81.94"/>
    <s v="Washington"/>
    <x v="1"/>
    <n v="6.1454999999999991E-3"/>
    <n v="2.3694190342499994"/>
    <n v="4.4247599999999991"/>
    <n v="1.7059817046599997"/>
  </r>
  <r>
    <n v="3"/>
    <s v="Abaco 1"/>
    <s v="gqdc/v1.5.2-stable-53b6a36d"/>
    <s v="linux-arm64/go1.13.4"/>
    <s v="21 ms"/>
    <n v="8"/>
    <s v="#24873188"/>
    <s v="3m ago"/>
    <n v="87.8"/>
    <s v="Milan"/>
    <x v="0"/>
    <n v="4.3899999999999998E-3"/>
    <n v="0.93682599999999994"/>
    <n v="3.1608000000000001"/>
    <n v="0.67451472000000001"/>
  </r>
  <r>
    <n v="4"/>
    <s v="Abaco 2"/>
    <s v="gqdc/v1.5.2-stable-53b6a36d"/>
    <s v="linux-arm64/go1.13.4"/>
    <s v="20 ms"/>
    <n v="8"/>
    <s v="#24871905"/>
    <s v="2m ago"/>
    <n v="88.990000000000009"/>
    <s v="Milan"/>
    <x v="0"/>
    <n v="4.4495000000000003E-3"/>
    <n v="0.94952330000000007"/>
    <n v="3.20364"/>
    <n v="0.68365677600000008"/>
  </r>
  <r>
    <n v="5"/>
    <s v="Abaco 3"/>
    <s v="gqdc/v1.5.2-stable-53b6a36d"/>
    <s v="linux-arm64/go1.13.4"/>
    <s v="20 ms"/>
    <n v="8"/>
    <s v="#24872891"/>
    <s v="6m ago"/>
    <n v="89.88000000000001"/>
    <s v="Milan"/>
    <x v="0"/>
    <n v="4.4940000000000006E-3"/>
    <n v="0.95901960000000019"/>
    <n v="3.2356800000000003"/>
    <n v="0.6904941120000001"/>
  </r>
  <r>
    <n v="6"/>
    <s v="Abadessa 1"/>
    <s v="gqdc/v1.5.2-stable-53b6a36d"/>
    <s v="linux-arm64/go1.13.4"/>
    <s v="19 ms"/>
    <n v="8"/>
    <s v="#24873355"/>
    <s v="9m ago"/>
    <n v="89.88000000000001"/>
    <s v="Milan"/>
    <x v="0"/>
    <n v="4.4940000000000006E-3"/>
    <n v="0.95901960000000019"/>
    <n v="3.2356800000000003"/>
    <n v="0.6904941120000001"/>
  </r>
  <r>
    <n v="7"/>
    <s v="Abadessa 2"/>
    <s v="gqdc/v1.5.2-stable-53b6a36d"/>
    <s v="linux-arm64/go1.13.4"/>
    <s v="25 ms"/>
    <n v="8"/>
    <s v="#24872477"/>
    <s v="3m ago"/>
    <n v="90.48"/>
    <s v="Milan"/>
    <x v="0"/>
    <n v="4.5240000000000002E-3"/>
    <n v="0.9654216000000001"/>
    <n v="3.2572800000000002"/>
    <n v="0.69510355200000007"/>
  </r>
  <r>
    <n v="8"/>
    <s v="Abadessa 3"/>
    <s v="gqdc/v1.5.2-stable-53b6a36d"/>
    <s v="linux-arm64/go1.13.4"/>
    <s v="144 ms"/>
    <n v="8"/>
    <s v="#24873077"/>
    <s v="52m ago"/>
    <n v="90.18"/>
    <s v="Milan"/>
    <x v="0"/>
    <n v="4.509E-3"/>
    <n v="0.96222059999999998"/>
    <n v="3.24648"/>
    <n v="0.69279883200000003"/>
  </r>
  <r>
    <n v="9"/>
    <s v="Abadia 1"/>
    <s v="gqdc/v1.5.2-stable-53b6a36d"/>
    <s v="linux-arm64/go1.13.4"/>
    <s v="20 ms"/>
    <n v="8"/>
    <s v="#24873407"/>
    <s v="2m ago"/>
    <n v="89.88000000000001"/>
    <s v="Milan"/>
    <x v="0"/>
    <n v="4.4940000000000006E-3"/>
    <n v="0.95901960000000019"/>
    <n v="3.2356800000000003"/>
    <n v="0.6904941120000001"/>
  </r>
  <r>
    <n v="10"/>
    <s v="Abadia 2"/>
    <s v="gqdc/v1.5.2-stable-53b6a36d"/>
    <s v="linux-arm64/go1.13.4"/>
    <s v="22 ms"/>
    <n v="8"/>
    <s v="#24873702"/>
    <s v="3m ago"/>
    <n v="86.31"/>
    <s v="Milan"/>
    <x v="0"/>
    <n v="4.3155000000000008E-3"/>
    <n v="0.92092770000000024"/>
    <n v="3.1071600000000008"/>
    <n v="0.66306794400000024"/>
  </r>
  <r>
    <n v="11"/>
    <s v="Abadia 3"/>
    <s v="gqdc/v1.5.2-stable-53b6a36d"/>
    <s v="linux-arm64/go1.13.4"/>
    <s v="22 ms"/>
    <n v="8"/>
    <s v="#24870554"/>
    <s v="3m ago"/>
    <n v="90.18"/>
    <s v="Milan"/>
    <x v="0"/>
    <n v="4.509E-3"/>
    <n v="0.96222059999999998"/>
    <n v="3.24648"/>
    <n v="0.69279883200000003"/>
  </r>
  <r>
    <n v="12"/>
    <s v="Abax 1"/>
    <s v="gqdc/v1.5.2-stable-53b6a36d"/>
    <s v="linux-arm64/go1.13.4"/>
    <s v="74 ms"/>
    <n v="8"/>
    <s v="#24873536"/>
    <s v="17m ago"/>
    <n v="90.18"/>
    <s v="Milan"/>
    <x v="0"/>
    <n v="4.509E-3"/>
    <n v="0.96222059999999998"/>
    <n v="3.24648"/>
    <n v="0.69279883200000003"/>
  </r>
  <r>
    <n v="13"/>
    <s v="Abax 2"/>
    <s v="gqdc/v1.5.2-stable-53b6a36d"/>
    <s v="linux-arm64/go1.13.4"/>
    <s v="20 ms"/>
    <n v="8"/>
    <s v="#24873328"/>
    <s v="3m ago"/>
    <n v="90.18"/>
    <s v="Milan"/>
    <x v="0"/>
    <n v="4.509E-3"/>
    <n v="0.96222059999999998"/>
    <n v="3.24648"/>
    <n v="0.69279883200000003"/>
  </r>
  <r>
    <n v="14"/>
    <s v="Abax 3"/>
    <s v="gqdc/v1.5.2-stable-53b6a36d"/>
    <s v="linux-arm64/go1.13.4"/>
    <s v="20 ms"/>
    <n v="8"/>
    <s v="#24871851"/>
    <s v="17m ago"/>
    <n v="89.88000000000001"/>
    <s v="Milan"/>
    <x v="0"/>
    <n v="4.4940000000000006E-3"/>
    <n v="0.95901960000000019"/>
    <n v="3.2356800000000003"/>
    <n v="0.6904941120000001"/>
  </r>
  <r>
    <n v="15"/>
    <s v="Abaxir 1"/>
    <s v="gqdc/v1.5.2-stable-53b6a36d"/>
    <s v="linux-arm64/go1.13.4"/>
    <s v="21 ms"/>
    <n v="8"/>
    <s v="#24873407"/>
    <s v="7m ago"/>
    <n v="89.88000000000001"/>
    <s v="Milan"/>
    <x v="0"/>
    <n v="4.4940000000000006E-3"/>
    <n v="0.95901960000000019"/>
    <n v="3.2356800000000003"/>
    <n v="0.6904941120000001"/>
  </r>
  <r>
    <n v="16"/>
    <s v="Abaxir 2"/>
    <s v="gqdc/v1.5.2-stable-53b6a36d"/>
    <s v="linux-arm64/go1.13.4"/>
    <s v="20 ms"/>
    <n v="8"/>
    <s v="#24872639"/>
    <s v="3m ago"/>
    <n v="90.77"/>
    <s v="Milan"/>
    <x v="0"/>
    <n v="4.5385E-3"/>
    <n v="0.96851589999999999"/>
    <n v="3.2677199999999997"/>
    <n v="0.69733144799999991"/>
  </r>
  <r>
    <n v="17"/>
    <s v="Abaxir 3"/>
    <s v="gqdc/v1.5.2-stable-53b6a36d"/>
    <s v="linux-arm64/go1.13.4"/>
    <s v="24 ms"/>
    <n v="8"/>
    <s v="#24872808"/>
    <s v="3m ago"/>
    <n v="90.77"/>
    <s v="Milan"/>
    <x v="0"/>
    <n v="4.5385E-3"/>
    <n v="0.96851589999999999"/>
    <n v="3.2677199999999997"/>
    <n v="0.69733144799999991"/>
  </r>
  <r>
    <n v="18"/>
    <s v="Abazia 1"/>
    <s v="gqdc/v1.5.2-stable-53b6a36d"/>
    <s v="linux-arm64/go1.13.4"/>
    <s v="20 ms"/>
    <n v="8"/>
    <s v="#24873274"/>
    <s v="6m ago"/>
    <n v="88.990000000000009"/>
    <s v="Milan"/>
    <x v="0"/>
    <n v="4.4495000000000003E-3"/>
    <n v="0.94952330000000007"/>
    <n v="3.20364"/>
    <n v="0.68365677600000008"/>
  </r>
  <r>
    <n v="19"/>
    <s v="Abazia 2"/>
    <s v="gqdc/v1.5.2-stable-53b6a36d"/>
    <s v="linux-arm64/go1.13.4"/>
    <s v="21 ms"/>
    <n v="8"/>
    <s v="#24873570"/>
    <s v="6m ago"/>
    <n v="85.71"/>
    <s v="Milan"/>
    <x v="0"/>
    <n v="4.2855000000000002E-3"/>
    <n v="0.91452570000000011"/>
    <n v="3.0855600000000001"/>
    <n v="0.65845850400000006"/>
  </r>
  <r>
    <n v="20"/>
    <s v="Abazia 3"/>
    <s v="gqdc/v1.5.2-stable-53b6a36d"/>
    <s v="linux-arm64/go1.13.4"/>
    <s v="24 ms"/>
    <n v="8"/>
    <s v="#24871295"/>
    <s v="9m ago"/>
    <n v="90.77"/>
    <s v="Milan"/>
    <x v="0"/>
    <n v="4.5385E-3"/>
    <n v="0.96851589999999999"/>
    <n v="3.2677199999999997"/>
    <n v="0.69733144799999991"/>
  </r>
  <r>
    <n v="21"/>
    <s v="Abc 1"/>
    <s v="gqdc/v1.5.2-stable-53b6a36d"/>
    <s v="linux-arm64/go1.13.4"/>
    <s v="20 ms"/>
    <n v="8"/>
    <s v="#24873497"/>
    <s v="10m ago"/>
    <n v="90.48"/>
    <s v="Milan"/>
    <x v="0"/>
    <n v="4.5240000000000002E-3"/>
    <n v="0.9654216000000001"/>
    <n v="3.2572800000000002"/>
    <n v="0.69510355200000007"/>
  </r>
  <r>
    <n v="22"/>
    <s v="Abc 2"/>
    <s v="gqdc/v1.5.2-stable-53b6a36d"/>
    <s v="linux-arm64/go1.13.4"/>
    <s v="24 ms"/>
    <n v="8"/>
    <s v="#24873308"/>
    <s v="6m ago"/>
    <n v="90.18"/>
    <s v="Milan"/>
    <x v="0"/>
    <n v="4.509E-3"/>
    <n v="0.96222059999999998"/>
    <n v="3.24648"/>
    <n v="0.69279883200000003"/>
  </r>
  <r>
    <n v="23"/>
    <s v="Abc 3"/>
    <s v="gqdc/v1.5.2-stable-53b6a36d"/>
    <s v="linux-arm64/go1.13.4"/>
    <s v="26 ms"/>
    <n v="8"/>
    <s v="#24873069"/>
    <s v="3m ago"/>
    <n v="90.77"/>
    <s v="Milan"/>
    <x v="0"/>
    <n v="4.5385E-3"/>
    <n v="0.96851589999999999"/>
    <n v="3.2677199999999997"/>
    <n v="0.69733144799999991"/>
  </r>
  <r>
    <n v="24"/>
    <s v="ABiGaiL"/>
    <s v="gqdc/v1.5.2-stable-1528b791"/>
    <s v="linux-amd64/go1.12"/>
    <s v="13 ms"/>
    <n v="18"/>
    <s v="#24870071"/>
    <s v="15m ago"/>
    <n v="90.48"/>
    <s v="Nuremberg"/>
    <x v="2"/>
    <n v="6.7859999999999995E-3"/>
    <n v="2.3683139999999998"/>
    <n v="4.8859199999999996"/>
    <n v="1.70518608"/>
  </r>
  <r>
    <n v="25"/>
    <s v="Abyssium"/>
    <s v="gqdc/v1.5.2-stable-1528b791"/>
    <s v="linux-amd64/go1.12"/>
    <s v="12 ms"/>
    <n v="24"/>
    <s v="#24870802"/>
    <s v="4m ago"/>
    <n v="91.96"/>
    <s v="Berlin"/>
    <x v="2"/>
    <n v="6.8969999999999995E-3"/>
    <n v="2.4070529999999999"/>
    <n v="4.9658399999999991"/>
    <n v="1.7330781599999998"/>
  </r>
  <r>
    <n v="26"/>
    <s v="Achab 1"/>
    <s v="gqdc/v1.5.2-stable-53b6a36d"/>
    <s v="linux-arm64/go1.13.4"/>
    <s v="20 ms"/>
    <n v="8"/>
    <s v="#24872295"/>
    <s v="3m ago"/>
    <n v="89.88000000000001"/>
    <s v="Milan"/>
    <x v="0"/>
    <n v="4.4940000000000006E-3"/>
    <n v="0.95901960000000019"/>
    <n v="3.2356800000000003"/>
    <n v="0.6904941120000001"/>
  </r>
  <r>
    <n v="27"/>
    <s v="Achab 2"/>
    <s v="gqdc/v1.5.2-stable-53b6a36d"/>
    <s v="linux-arm64/go1.13.4"/>
    <s v="86 ms"/>
    <n v="8"/>
    <s v="#24873497"/>
    <s v="20m ago"/>
    <n v="88.69"/>
    <s v="Milan"/>
    <x v="0"/>
    <n v="4.4345000000000001E-3"/>
    <n v="0.94632230000000006"/>
    <n v="3.1928399999999999"/>
    <n v="0.68135205599999993"/>
  </r>
  <r>
    <n v="28"/>
    <s v="Achab 3"/>
    <s v="gqdc/v1.5.2-stable-53b6a36d"/>
    <s v="linux-arm64/go1.13.4"/>
    <s v="22 ms"/>
    <n v="8"/>
    <s v="#24873549"/>
    <s v="3m ago"/>
    <n v="90.77"/>
    <s v="Milan"/>
    <x v="0"/>
    <n v="4.5385E-3"/>
    <n v="0.96851589999999999"/>
    <n v="3.2677199999999997"/>
    <n v="0.69733144799999991"/>
  </r>
  <r>
    <n v="29"/>
    <s v="Adamas EU 1"/>
    <s v="gqdc/v1.5.2-stable-53b6a36d"/>
    <s v="linux-amd64/go1.13.4"/>
    <s v="14 ms"/>
    <n v="12"/>
    <s v="#24872754"/>
    <s v="5m ago"/>
    <n v="91.67"/>
    <s v="Nuremberg"/>
    <x v="2"/>
    <n v="6.8752499999999994E-3"/>
    <n v="2.39946225"/>
    <n v="4.9501799999999996"/>
    <n v="1.7276128199999998"/>
  </r>
  <r>
    <n v="30"/>
    <s v="Adamas EU 2"/>
    <s v="gqdc/v1.5.2-stable-53b6a36d"/>
    <s v="linux-amd64/go1.13.4"/>
    <s v="12 ms"/>
    <n v="17"/>
    <s v="#24871498"/>
    <s v="3m ago"/>
    <n v="91.07"/>
    <s v="Nuremberg"/>
    <x v="2"/>
    <n v="6.8302499999999986E-3"/>
    <n v="2.3837572499999995"/>
    <n v="4.9177799999999987"/>
    <n v="1.7163052199999995"/>
  </r>
  <r>
    <n v="31"/>
    <s v="Adamas EU 3"/>
    <s v="gqdc/v1.5.2-stable-53b6a36d"/>
    <s v="linux-amd64/go1.13.4"/>
    <s v="10 ms"/>
    <n v="20"/>
    <s v="#24870754"/>
    <s v="3m ago"/>
    <n v="91.96"/>
    <s v="Nuremberg"/>
    <x v="2"/>
    <n v="6.8969999999999995E-3"/>
    <n v="2.4070529999999999"/>
    <n v="4.9658399999999991"/>
    <n v="1.7330781599999998"/>
  </r>
  <r>
    <n v="32"/>
    <s v="Adamas EU 4"/>
    <s v="gqdc/v1.5.2-stable-53b6a36d"/>
    <s v="linux-amd64/go1.13.4"/>
    <s v="10 ms"/>
    <n v="19"/>
    <s v="#24872253"/>
    <s v="3m ago"/>
    <n v="91.07"/>
    <s v="Nuremberg"/>
    <x v="2"/>
    <n v="6.8302499999999986E-3"/>
    <n v="2.3837572499999995"/>
    <n v="4.9177799999999987"/>
    <n v="1.7163052199999995"/>
  </r>
  <r>
    <n v="33"/>
    <s v="Adamas EU 5"/>
    <s v="gqdc/v1.5.2-stable-53b6a36d"/>
    <s v="linux-amd64/go1.13.4"/>
    <s v="39 ms"/>
    <n v="8"/>
    <s v="#24873447"/>
    <s v="4m ago"/>
    <n v="91.07"/>
    <s v="Milano"/>
    <x v="0"/>
    <n v="6.8302499999999986E-3"/>
    <n v="1.4575753499999997"/>
    <n v="4.9177799999999987"/>
    <n v="1.0494542519999999"/>
  </r>
  <r>
    <n v="34"/>
    <s v="Addendum 1"/>
    <s v="gqdc/v1.5.2-stable-53b6a36d"/>
    <s v="linux-arm64/go1.13.4"/>
    <s v="26 ms"/>
    <n v="8"/>
    <s v="#24871817"/>
    <s v="9m ago"/>
    <n v="89.88000000000001"/>
    <s v="Milan"/>
    <x v="0"/>
    <n v="4.4940000000000006E-3"/>
    <n v="0.95901960000000019"/>
    <n v="3.2356800000000003"/>
    <n v="0.6904941120000001"/>
  </r>
  <r>
    <n v="35"/>
    <s v="Addendum 2"/>
    <s v="gqdc/v1.5.2-stable-53b6a36d"/>
    <s v="linux-arm64/go1.13.4"/>
    <s v="84 ms"/>
    <n v="8"/>
    <s v="#24872835"/>
    <s v="10m ago"/>
    <n v="86.61"/>
    <s v="Milan"/>
    <x v="0"/>
    <n v="4.3305000000000001E-3"/>
    <n v="0.92412870000000003"/>
    <n v="3.1179600000000001"/>
    <n v="0.66537266399999995"/>
  </r>
  <r>
    <n v="36"/>
    <s v="Addendum 3"/>
    <s v="gqdc/v1.5.2-stable-53b6a36d"/>
    <s v="linux-arm64/go1.13.4"/>
    <s v="704 ms"/>
    <n v="8"/>
    <s v="#24871690"/>
    <s v="23m ago"/>
    <n v="87.2"/>
    <s v="Milan"/>
    <x v="0"/>
    <n v="4.3600000000000002E-3"/>
    <n v="0.93042400000000003"/>
    <n v="3.1392000000000002"/>
    <n v="0.66990528000000005"/>
  </r>
  <r>
    <n v="37"/>
    <s v="Addios 1"/>
    <s v="gqdc/v1.5.2-stable-53b6a36d"/>
    <s v="linux-arm/go1.13.4"/>
    <s v="21 ms"/>
    <n v="8"/>
    <s v="#24872831"/>
    <s v="56m ago"/>
    <n v="81.25"/>
    <s v="Milan"/>
    <x v="0"/>
    <n v="4.0625000000000001E-3"/>
    <n v="0.86693750000000003"/>
    <n v="2.9250000000000003"/>
    <n v="0.62419500000000006"/>
  </r>
  <r>
    <n v="38"/>
    <s v="Addios 2"/>
    <s v="gqdc/v1.5.2-stable-53b6a36d"/>
    <s v="linux-arm/go1.13.4"/>
    <s v="20 ms"/>
    <n v="8"/>
    <s v="#24873008"/>
    <s v="3m ago"/>
    <n v="88.39"/>
    <s v="Milan"/>
    <x v="0"/>
    <n v="4.4194999999999998E-3"/>
    <n v="0.94312129999999994"/>
    <n v="3.1820399999999998"/>
    <n v="0.679047336"/>
  </r>
  <r>
    <n v="39"/>
    <s v="Addios 3"/>
    <s v="gqdc/v1.5.2-stable-53b6a36d"/>
    <s v="linux-arm64/go1.13.4"/>
    <s v="24 ms"/>
    <n v="8"/>
    <s v="#24868514"/>
    <s v="6 h ago"/>
    <n v="87.8"/>
    <s v="Milan"/>
    <x v="0"/>
    <n v="4.3899999999999998E-3"/>
    <n v="0.93682599999999994"/>
    <n v="3.1608000000000001"/>
    <n v="0.67451472000000001"/>
  </r>
  <r>
    <n v="40"/>
    <s v="Ade Infernus 1"/>
    <s v="gqdc/v1.5.2-stable-53b6a36d"/>
    <s v="linux-arm64/go1.13.4"/>
    <s v="20 ms"/>
    <n v="8"/>
    <s v="#24870868"/>
    <s v="3m ago"/>
    <n v="89.88000000000001"/>
    <s v="Milan"/>
    <x v="0"/>
    <n v="4.4940000000000006E-3"/>
    <n v="0.95901960000000019"/>
    <n v="3.2356800000000003"/>
    <n v="0.6904941120000001"/>
  </r>
  <r>
    <n v="41"/>
    <s v="Ade Infernus 3"/>
    <s v="gqdc/v1.5.2-stable-53b6a36d"/>
    <s v="linux-arm64/go1.13.4"/>
    <s v="24 ms"/>
    <n v="8"/>
    <s v="#24871123"/>
    <s v="2m ago"/>
    <n v="89.29"/>
    <s v="Milan"/>
    <x v="0"/>
    <n v="4.4644999999999997E-3"/>
    <n v="0.95272429999999997"/>
    <n v="3.2144399999999997"/>
    <n v="0.685961496"/>
  </r>
  <r>
    <n v="42"/>
    <s v="Aeglos"/>
    <s v="gqdc/v1.5.2-stable-53b6a36d"/>
    <s v="linux-amd64/go1.13.4"/>
    <s v="501 ms"/>
    <n v="25"/>
    <s v="#24869225"/>
    <s v="16m ago"/>
    <n v="91.36999999999999"/>
    <s v="Nuremberg"/>
    <x v="2"/>
    <n v="6.8527499999999986E-3"/>
    <n v="2.3916097499999993"/>
    <n v="4.9339799999999991"/>
    <n v="1.7219590199999997"/>
  </r>
  <r>
    <n v="43"/>
    <s v="AG Sagl 03"/>
    <s v="gqdc/v1.2.0-stable-1528b791"/>
    <s v="linux-amd64/go1.12.3"/>
    <s v="38 ms"/>
    <n v="0"/>
    <s v="#10914150"/>
    <s v="3m ago"/>
    <n v="91.96"/>
    <s v="Milan"/>
    <x v="0"/>
    <n v="6.8969999999999995E-3"/>
    <n v="1.4718198"/>
    <n v="4.9658399999999991"/>
    <n v="1.0597102559999998"/>
  </r>
  <r>
    <n v="44"/>
    <s v="Agosto"/>
    <s v="gqdc/v1.5.2-stable-53b6a36d"/>
    <s v="linux-amd64/go1.13.4"/>
    <s v="52 ms"/>
    <n v="11"/>
    <s v="#24872579"/>
    <s v="2m ago"/>
    <n v="91.67"/>
    <s v="Nuremberg"/>
    <x v="2"/>
    <n v="6.8752499999999994E-3"/>
    <n v="2.39946225"/>
    <n v="4.9501799999999996"/>
    <n v="1.7276128199999998"/>
  </r>
  <r>
    <n v="45"/>
    <s v="Alpha"/>
    <s v="gqdc/v1.5.2-stable-1528b791"/>
    <s v="linux-amd64/go1.12"/>
    <s v="10 ms"/>
    <n v="24"/>
    <s v="#24869593"/>
    <s v="3m ago"/>
    <n v="90.77"/>
    <s v="Nuremberg"/>
    <x v="2"/>
    <n v="6.8077499999999987E-3"/>
    <n v="2.3759047499999997"/>
    <n v="4.9015799999999992"/>
    <n v="1.7106514199999996"/>
  </r>
  <r>
    <n v="46"/>
    <s v="American Sniper"/>
    <s v="gqdc/v1.5.2-stable-1528b791"/>
    <s v="linux-amd64/go1.12"/>
    <s v="7 ms"/>
    <n v="8"/>
    <s v="#24873401"/>
    <s v="7m ago"/>
    <n v="90.18"/>
    <s v="Karlsruhe"/>
    <x v="2"/>
    <n v="6.7635000000000004E-3"/>
    <n v="2.3604615"/>
    <n v="4.8697200000000009"/>
    <n v="1.6995322800000003"/>
  </r>
  <r>
    <n v="47"/>
    <s v="Andromeda"/>
    <s v="gqdc/v1.5.2-stable-53b6a36d"/>
    <s v="linux-arm/go1.13.4"/>
    <s v="25 ms"/>
    <n v="0"/>
    <s v="#20176242"/>
    <s v="4m ago"/>
    <n v="91.96"/>
    <s v="Milan"/>
    <x v="0"/>
    <n v="4.5979999999999997E-3"/>
    <n v="0.98121320000000001"/>
    <n v="3.3105599999999997"/>
    <n v="0.70647350399999997"/>
  </r>
  <r>
    <n v="48"/>
    <s v="Angel &amp; Devil"/>
    <s v="gqdc/v1.5.2-stable-53b6a36d"/>
    <s v="linux-amd64/go1.13.4"/>
    <s v="11 ms"/>
    <n v="14"/>
    <s v="#24872657"/>
    <s v="3m ago"/>
    <n v="91.96"/>
    <s v="Nuremberg"/>
    <x v="2"/>
    <n v="6.8969999999999995E-3"/>
    <n v="2.4070529999999999"/>
    <n v="4.9658399999999991"/>
    <n v="1.7330781599999998"/>
  </r>
  <r>
    <n v="49"/>
    <s v="Angelica"/>
    <s v="gqdc/v1.5.2-stable-53b6a36d"/>
    <s v="linux-amd64/go1.13.4"/>
    <s v="9 ms"/>
    <n v="8"/>
    <s v="#24873453"/>
    <s v="2m ago"/>
    <n v="91.36999999999999"/>
    <s v="Munich"/>
    <x v="2"/>
    <n v="6.8527499999999986E-3"/>
    <n v="2.3916097499999993"/>
    <n v="4.9339799999999991"/>
    <n v="1.7219590199999997"/>
  </r>
  <r>
    <n v="50"/>
    <s v="Anna"/>
    <s v="gqdc/v1.5.2-stable-1528b791"/>
    <s v="linux-amd64/go1.12"/>
    <s v="19 ms"/>
    <n v="19"/>
    <s v="#24868257"/>
    <s v="31m ago"/>
    <n v="89.88000000000001"/>
    <s v="Helsinki"/>
    <x v="3"/>
    <n v="6.7410000000000005E-3"/>
    <n v="0.46243259999999997"/>
    <n v="4.8535200000000005"/>
    <n v="0.33295147200000003"/>
  </r>
  <r>
    <n v="51"/>
    <s v="Aprile"/>
    <s v="gqdc/v1.5.2-stable-53b6a36d"/>
    <s v="linux-amd64/go1.13.4"/>
    <s v="14 ms"/>
    <n v="25"/>
    <s v="#24872272"/>
    <s v="4m ago"/>
    <n v="90.18"/>
    <s v="Nuremberg"/>
    <x v="2"/>
    <n v="6.7635000000000004E-3"/>
    <n v="2.3604615"/>
    <n v="4.8697200000000009"/>
    <n v="1.6995322800000003"/>
  </r>
  <r>
    <n v="52"/>
    <s v="Arbatax 1"/>
    <s v="gqdc/v1.5.2-stable-53b6a36d"/>
    <s v="linux-arm64/go1.13.4"/>
    <s v="47 ms"/>
    <n v="8"/>
    <s v="#24871628"/>
    <s v="34m ago"/>
    <n v="90.48"/>
    <s v="Milan"/>
    <x v="0"/>
    <n v="4.5240000000000002E-3"/>
    <n v="0.9654216000000001"/>
    <n v="3.2572800000000002"/>
    <n v="0.69510355200000007"/>
  </r>
  <r>
    <n v="53"/>
    <s v="Arbatax 2"/>
    <s v="gqdc/v1.5.2-stable-53b6a36d"/>
    <s v="linux-amd64/go1.13.4"/>
    <s v="35 ms"/>
    <n v="8"/>
    <s v="#24873700"/>
    <s v="3m ago"/>
    <n v="91.96"/>
    <s v="Milano"/>
    <x v="0"/>
    <n v="6.8969999999999995E-3"/>
    <n v="1.4718198"/>
    <n v="4.9658399999999991"/>
    <n v="1.0597102559999998"/>
  </r>
  <r>
    <n v="54"/>
    <s v="Arcobaleno"/>
    <s v="gqdc/v1.5.2-stable-53b6a36d"/>
    <s v="linux-amd64/go1.13.4"/>
    <s v="50 ms"/>
    <n v="14"/>
    <s v="#24871705"/>
    <s v="2m ago"/>
    <n v="91.36999999999999"/>
    <s v="Nuremberg"/>
    <x v="2"/>
    <n v="6.8527499999999986E-3"/>
    <n v="2.3916097499999993"/>
    <n v="4.9339799999999991"/>
    <n v="1.7219590199999997"/>
  </r>
  <r>
    <n v="55"/>
    <s v="Argo"/>
    <s v="gqdc/v1.5.2-stable-53b6a36d"/>
    <s v="linux-amd64/go1.13.4"/>
    <s v="10 ms"/>
    <n v="0"/>
    <s v="#18129621"/>
    <s v="3m ago"/>
    <n v="91.96"/>
    <s v="Munich"/>
    <x v="2"/>
    <n v="6.8969999999999995E-3"/>
    <n v="2.4070529999999999"/>
    <n v="4.9658399999999991"/>
    <n v="1.7330781599999998"/>
  </r>
  <r>
    <n v="56"/>
    <s v="Authentico.it Nodo 1"/>
    <s v="gqdc/v1.5.2-stable-1528b791"/>
    <s v="linux-amd64/go1.12"/>
    <s v="14 ms"/>
    <n v="20"/>
    <s v="#24872876"/>
    <s v="17m ago"/>
    <n v="89.58"/>
    <s v="Strasbourg"/>
    <x v="4"/>
    <n v="6.7184999999999996E-3"/>
    <n v="0.34331535000000002"/>
    <n v="4.8373200000000001"/>
    <n v="0.24718705200000002"/>
  </r>
  <r>
    <n v="57"/>
    <s v="Authentico.it Nodo 2"/>
    <s v="gqdc/v1.5.2-stable-1528b791"/>
    <s v="linux-amd64/go1.12"/>
    <s v="9 ms"/>
    <n v="25"/>
    <s v="#24873496"/>
    <s v="20m ago"/>
    <n v="91.07"/>
    <s v="Strasbourg"/>
    <x v="4"/>
    <n v="6.8302499999999986E-3"/>
    <n v="0.34902577499999993"/>
    <n v="4.9177799999999987"/>
    <n v="0.25129855799999995"/>
  </r>
  <r>
    <n v="58"/>
    <s v="Azoto"/>
    <s v="gqdc/v1.5.2-stable-1528b791"/>
    <s v="linux-amd64/go1.12"/>
    <s v="11 ms"/>
    <n v="21"/>
    <s v="#24873058"/>
    <s v="9m ago"/>
    <n v="88.1"/>
    <s v="Falkenstein"/>
    <x v="2"/>
    <n v="6.6074999999999997E-3"/>
    <n v="2.3060174999999998"/>
    <n v="4.7573999999999996"/>
    <n v="1.6603326"/>
  </r>
  <r>
    <n v="59"/>
    <s v="BALZA"/>
    <s v="gqdc/v1.5.2-stable-53b6a36d"/>
    <s v="linux-amd64/go1.13.4"/>
    <s v="7 ms"/>
    <n v="10"/>
    <s v="#24873624"/>
    <s v="5m ago"/>
    <n v="91.96"/>
    <s v="Düsseldorf"/>
    <x v="2"/>
    <n v="6.8969999999999995E-3"/>
    <n v="2.4070529999999999"/>
    <n v="4.9658399999999991"/>
    <n v="1.7330781599999998"/>
  </r>
  <r>
    <n v="60"/>
    <s v="Bavisela"/>
    <s v="gqdc/v1.5.2-stable-1528b791"/>
    <s v="linux-amd64/go1.12"/>
    <s v="26 ms"/>
    <n v="25"/>
    <s v="#24871921"/>
    <s v="16m ago"/>
    <n v="91.36999999999999"/>
    <s v="Nuremberg"/>
    <x v="2"/>
    <n v="6.8527499999999986E-3"/>
    <n v="2.3916097499999993"/>
    <n v="4.9339799999999991"/>
    <n v="1.7219590199999997"/>
  </r>
  <r>
    <n v="61"/>
    <s v="berlino"/>
    <s v="gqdc/v1.5.2-stable-53b6a36d"/>
    <s v="linux-amd64/go1.13.4"/>
    <s v="2 ms"/>
    <n v="8"/>
    <s v="#24873307"/>
    <s v="3m ago"/>
    <n v="91.67"/>
    <s v="Milan"/>
    <x v="0"/>
    <n v="6.8752499999999994E-3"/>
    <n v="1.46717835"/>
    <n v="4.9501799999999996"/>
    <n v="1.0563684120000001"/>
  </r>
  <r>
    <n v="62"/>
    <s v="BiancaProject"/>
    <s v="gqdc/v1.5.2-stable-1528b791"/>
    <s v="linux-amd64/go1.12"/>
    <s v="50 ms"/>
    <n v="24"/>
    <s v="#24872927"/>
    <s v="3m ago"/>
    <n v="91.96"/>
    <s v="Nuremberg"/>
    <x v="2"/>
    <n v="6.8969999999999995E-3"/>
    <n v="2.4070529999999999"/>
    <n v="4.9658399999999991"/>
    <n v="1.7330781599999998"/>
  </r>
  <r>
    <n v="63"/>
    <s v="BIMBO2"/>
    <s v="gqdc/v1.5.2-stable-1528b791"/>
    <s v="linux-amd64/go1.12"/>
    <s v="15 ms"/>
    <n v="25"/>
    <s v="#24872000"/>
    <s v="22m ago"/>
    <n v="88.990000000000009"/>
    <s v="Nuremberg"/>
    <x v="2"/>
    <n v="6.6742500000000005E-3"/>
    <n v="2.3293132500000002"/>
    <n v="4.805460000000001"/>
    <n v="1.6771055400000003"/>
  </r>
  <r>
    <n v="64"/>
    <s v="Blackbird"/>
    <s v="gqdc/v1.5.2-stable-1528b791"/>
    <s v="linux-amd64/go1.12"/>
    <s v="9 ms"/>
    <n v="21"/>
    <s v="#24872960"/>
    <s v="6m ago"/>
    <n v="91.67"/>
    <s v="Nuremberg"/>
    <x v="2"/>
    <n v="6.8752499999999994E-3"/>
    <n v="2.39946225"/>
    <n v="4.9501799999999996"/>
    <n v="1.7276128199999998"/>
  </r>
  <r>
    <n v="65"/>
    <s v="BlackBird 1"/>
    <s v="gqdc/v1.5.2-stable-53b6a36d"/>
    <s v="linux-amd64/go1.13.4"/>
    <s v="47 ms"/>
    <n v="19"/>
    <s v="#24868326"/>
    <s v="17m ago"/>
    <n v="91.07"/>
    <s v="St Louis"/>
    <x v="1"/>
    <n v="6.8302499999999986E-3"/>
    <n v="2.6334267933749995"/>
    <n v="4.9177799999999987"/>
    <n v="1.8960672912299994"/>
  </r>
  <r>
    <n v="66"/>
    <s v="BlackBird 2"/>
    <s v="gqdc/v1.5.2-stable-53b6a36d"/>
    <s v="linux-amd64/go1.13.4"/>
    <s v="47 ms"/>
    <n v="24"/>
    <s v="#24872149"/>
    <s v="4m ago"/>
    <n v="90.77"/>
    <s v="St Louis"/>
    <x v="1"/>
    <n v="6.8077499999999987E-3"/>
    <n v="2.6247518396249996"/>
    <n v="4.9015799999999992"/>
    <n v="1.8898213245299997"/>
  </r>
  <r>
    <n v="67"/>
    <s v="BlackBird 3"/>
    <s v="gqdc/v1.5.2-stable-1528b791"/>
    <s v="linux-amd64/go1.12"/>
    <s v="47 ms"/>
    <n v="17"/>
    <s v="#24872420"/>
    <s v="2m ago"/>
    <n v="91.07"/>
    <s v="St Louis"/>
    <x v="1"/>
    <n v="6.8302499999999986E-3"/>
    <n v="2.6334267933749995"/>
    <n v="4.9177799999999987"/>
    <n v="1.8960672912299994"/>
  </r>
  <r>
    <n v="68"/>
    <s v="BlackBird 4"/>
    <s v="gqdc/v1.5.2-stable-53b6a36d"/>
    <s v="linux-amd64/go1.13.4"/>
    <s v="48 ms"/>
    <n v="25"/>
    <s v="#24865954"/>
    <s v="14m ago"/>
    <n v="91.36999999999999"/>
    <s v="St Louis"/>
    <x v="1"/>
    <n v="6.8527499999999986E-3"/>
    <n v="2.6421017471249995"/>
    <n v="4.9339799999999991"/>
    <n v="1.9023132579299995"/>
  </r>
  <r>
    <n v="69"/>
    <s v="BlackBird 5"/>
    <s v="gqdc/v1.5.2-stable-53b6a36d"/>
    <s v="linux-amd64/go1.13.4"/>
    <s v="110 ms"/>
    <n v="21"/>
    <s v="#24870992"/>
    <s v="5m ago"/>
    <n v="90.77"/>
    <s v="St Louis"/>
    <x v="1"/>
    <n v="6.8077499999999987E-3"/>
    <n v="2.6247518396249996"/>
    <n v="4.9015799999999992"/>
    <n v="1.8898213245299997"/>
  </r>
  <r>
    <n v="70"/>
    <s v="BlackBird 6"/>
    <s v="gqdc/v1.5.2-stable-53b6a36d"/>
    <s v="linux-amd64/go1.13.4"/>
    <s v="77 ms"/>
    <n v="20"/>
    <s v="#24873318"/>
    <s v="3m ago"/>
    <n v="90.18"/>
    <s v="St Louis"/>
    <x v="1"/>
    <n v="6.7635000000000004E-3"/>
    <n v="2.60769109725"/>
    <n v="4.8697200000000009"/>
    <n v="1.8775375900200004"/>
  </r>
  <r>
    <n v="71"/>
    <s v="BlackWidow"/>
    <s v="gqdc/v1.5.2-stable-1528b791"/>
    <s v="linux-arm/go1.12"/>
    <s v="93 ms"/>
    <n v="8"/>
    <s v="#24873038"/>
    <s v="10m ago"/>
    <n v="90.48"/>
    <s v="Mugnano di Napoli"/>
    <x v="0"/>
    <n v="6.7859999999999995E-3"/>
    <n v="1.4481324"/>
    <n v="4.8859199999999996"/>
    <n v="1.0426553280000002"/>
  </r>
  <r>
    <n v="72"/>
    <s v="Block DE 1"/>
    <s v="gqdc/v1.5.2-stable-1528b791"/>
    <s v="linux-amd64/go1.12"/>
    <s v="10 ms"/>
    <n v="11"/>
    <s v="#24872856"/>
    <s v="3m ago"/>
    <n v="91.07"/>
    <s v="Gunzenhausen"/>
    <x v="2"/>
    <n v="6.8302499999999986E-3"/>
    <n v="2.3837572499999995"/>
    <n v="4.9177799999999987"/>
    <n v="1.7163052199999995"/>
  </r>
  <r>
    <n v="73"/>
    <s v="Block FI 1"/>
    <s v="gqdc/v1.5.2-stable-1528b791"/>
    <s v="linux-amd64/go1.12"/>
    <s v="17 ms"/>
    <n v="20"/>
    <s v="#24873705"/>
    <s v="3m ago"/>
    <n v="91.67"/>
    <s v="Helsinki"/>
    <x v="3"/>
    <n v="6.8752499999999994E-3"/>
    <n v="0.47164214999999993"/>
    <n v="4.9501799999999996"/>
    <n v="0.33958234799999998"/>
  </r>
  <r>
    <n v="74"/>
    <s v="Blockchain Elite"/>
    <s v="gqdc/v1.5.2-stable-53b6a36d"/>
    <s v="linux-amd64/go1.13.4"/>
    <s v="5 ms"/>
    <n v="8"/>
    <s v="#24872770"/>
    <s v="8m ago"/>
    <n v="78.47"/>
    <s v="Dublin"/>
    <x v="5"/>
    <n v="5.8852499999999999E-3"/>
    <n v="1.6396306500000002"/>
    <n v="4.2373799999999999"/>
    <n v="1.1805340680000003"/>
  </r>
  <r>
    <n v="75"/>
    <s v="BlockchainCaffe1"/>
    <s v="gqdc/v1.5.2-stable-53b6a36d"/>
    <s v="linux-amd64/go1.13.4"/>
    <s v="14 ms"/>
    <n v="41"/>
    <s v="#24873564"/>
    <s v="3m ago"/>
    <n v="88.69"/>
    <s v="Milan"/>
    <x v="0"/>
    <n v="6.6517499999999997E-3"/>
    <n v="1.41948345"/>
    <n v="4.7892600000000005"/>
    <n v="1.0220280840000002"/>
  </r>
  <r>
    <n v="76"/>
    <s v="boccia73"/>
    <s v="gqdc/v1.5.2-stable-1528b791"/>
    <s v="linux-amd64/go1.12"/>
    <s v="15 ms"/>
    <n v="23"/>
    <s v="#24873607"/>
    <s v="6m ago"/>
    <n v="91.96"/>
    <s v="Nuremberg"/>
    <x v="2"/>
    <n v="6.8969999999999995E-3"/>
    <n v="2.4070529999999999"/>
    <n v="4.9658399999999991"/>
    <n v="1.7330781599999998"/>
  </r>
  <r>
    <n v="77"/>
    <s v="boccia73 2"/>
    <s v="gqdc/v1.5.2-stable-1528b791"/>
    <s v="linux-amd64/go1.12"/>
    <s v="11 ms"/>
    <n v="23"/>
    <s v="#24873655"/>
    <s v="3m ago"/>
    <n v="91.67"/>
    <s v="Düsseldorf"/>
    <x v="2"/>
    <n v="6.8752499999999994E-3"/>
    <n v="2.39946225"/>
    <n v="4.9501799999999996"/>
    <n v="1.7276128199999998"/>
  </r>
  <r>
    <n v="78"/>
    <s v="boccia73 3"/>
    <s v="gqdc/v1.5.2-stable-1528b791"/>
    <s v="linux-amd64/go1.12"/>
    <s v="11 ms"/>
    <n v="20"/>
    <s v="#24873344"/>
    <s v="3m ago"/>
    <n v="91.96"/>
    <s v="Munich"/>
    <x v="2"/>
    <n v="6.8969999999999995E-3"/>
    <n v="2.4070529999999999"/>
    <n v="4.9658399999999991"/>
    <n v="1.7330781599999998"/>
  </r>
  <r>
    <n v="79"/>
    <s v="BOMBO"/>
    <s v="gqdc/v1.5.2-stable-1528b791"/>
    <s v="linux-amd64/go1.12"/>
    <s v="13 ms"/>
    <n v="25"/>
    <s v="#24873232"/>
    <s v="3m ago"/>
    <n v="91.67"/>
    <s v="Nuremberg"/>
    <x v="2"/>
    <n v="6.8752499999999994E-3"/>
    <n v="2.39946225"/>
    <n v="4.9501799999999996"/>
    <n v="1.7276128199999998"/>
  </r>
  <r>
    <n v="80"/>
    <s v="BOMBO212"/>
    <s v="gqdc/v1.5.2-stable-1528b791"/>
    <s v="linux-amd64/go1.12"/>
    <s v="16 ms"/>
    <n v="24"/>
    <s v="#24873687"/>
    <s v="3m ago"/>
    <n v="91.96"/>
    <s v="Nuremberg"/>
    <x v="2"/>
    <n v="6.8969999999999995E-3"/>
    <n v="2.4070529999999999"/>
    <n v="4.9658399999999991"/>
    <n v="1.7330781599999998"/>
  </r>
  <r>
    <n v="81"/>
    <s v="Bonny"/>
    <s v="gqdc/v1.5.2-stable-1528b791"/>
    <s v="linux-amd64/go1.12"/>
    <s v="5 ms"/>
    <n v="24"/>
    <s v="#24873043"/>
    <s v="6m ago"/>
    <n v="91.96"/>
    <s v="Los Angeles"/>
    <x v="1"/>
    <n v="6.8969999999999995E-3"/>
    <n v="2.6591624894999999"/>
    <n v="4.9658399999999991"/>
    <n v="1.9145969924399997"/>
  </r>
  <r>
    <n v="82"/>
    <s v="Bora Bora"/>
    <s v="gqdc/v1.5.2-stable-53b6a36d"/>
    <s v="linux-amd64/go1.13.4"/>
    <s v="37 ms"/>
    <n v="25"/>
    <s v="#24873505"/>
    <s v="2m ago"/>
    <n v="91.67"/>
    <s v="Nuremberg"/>
    <x v="2"/>
    <n v="6.8752499999999994E-3"/>
    <n v="2.39946225"/>
    <n v="4.9501799999999996"/>
    <n v="1.7276128199999998"/>
  </r>
  <r>
    <n v="83"/>
    <s v="brainfree71"/>
    <s v="gqdc/v1.5.2-stable-53b6a36d"/>
    <s v="linux-amd64/go1.13.4"/>
    <s v="60 ms"/>
    <n v="8"/>
    <s v="#24873685"/>
    <s v="2m ago"/>
    <n v="91.96"/>
    <s v="Philadelphia"/>
    <x v="1"/>
    <n v="6.8969999999999995E-3"/>
    <n v="2.6591624894999999"/>
    <n v="4.9658399999999991"/>
    <n v="1.9145969924399997"/>
  </r>
  <r>
    <n v="84"/>
    <s v="Bravo"/>
    <s v="gqdc/v1.5.2-stable-1528b791"/>
    <s v="linux-amd64/go1.12"/>
    <s v="13 ms"/>
    <n v="22"/>
    <s v="#19276453"/>
    <s v="3m ago"/>
    <n v="87.2"/>
    <s v="Nuremberg"/>
    <x v="2"/>
    <n v="6.5400000000000007E-3"/>
    <n v="2.2824600000000004"/>
    <n v="4.7088000000000001"/>
    <n v="1.6433712"/>
  </r>
  <r>
    <n v="85"/>
    <s v="Briciola"/>
    <s v="gqdc/v1.5.2-stable-53b6a36d"/>
    <s v="linux-amd64/go1.13.4"/>
    <s v="9 ms"/>
    <n v="9"/>
    <s v="#24873151"/>
    <s v="3m ago"/>
    <n v="91.67"/>
    <s v="Munich"/>
    <x v="2"/>
    <n v="6.8752499999999994E-3"/>
    <n v="2.39946225"/>
    <n v="4.9501799999999996"/>
    <n v="1.7276128199999998"/>
  </r>
  <r>
    <n v="86"/>
    <s v="Brontolo"/>
    <s v="gqdc/v1.5.2-stable-1528b791"/>
    <s v="linux-amd64/go1.12"/>
    <s v="11 ms"/>
    <n v="15"/>
    <s v="#24464869"/>
    <s v="5m ago"/>
    <n v="91.36999999999999"/>
    <s v="Nuremberg"/>
    <x v="2"/>
    <n v="6.8527499999999986E-3"/>
    <n v="2.3916097499999993"/>
    <n v="4.9339799999999991"/>
    <n v="1.7219590199999997"/>
  </r>
  <r>
    <n v="87"/>
    <s v="Bruno"/>
    <s v="gqdc/v1.5.2-stable-1528b791"/>
    <s v="linux-amd64/go1.12"/>
    <s v="10 ms"/>
    <n v="11"/>
    <s v="#24873162"/>
    <s v="7m ago"/>
    <n v="91.96"/>
    <s v="Falkenstein"/>
    <x v="2"/>
    <n v="6.8969999999999995E-3"/>
    <n v="2.4070529999999999"/>
    <n v="4.9658399999999991"/>
    <n v="1.7330781599999998"/>
  </r>
  <r>
    <n v="88"/>
    <s v="Bulldog"/>
    <s v="gqdc/v1.5.2-stable-1528b791"/>
    <s v="linux-amd64/go1.12"/>
    <s v="8 ms"/>
    <n v="25"/>
    <s v="#24873492"/>
    <s v="7m ago"/>
    <n v="91.96"/>
    <s v="Düsseldorf"/>
    <x v="2"/>
    <n v="6.8969999999999995E-3"/>
    <n v="2.4070529999999999"/>
    <n v="4.9658399999999991"/>
    <n v="1.7330781599999998"/>
  </r>
  <r>
    <n v="89"/>
    <s v="Bulldog2"/>
    <s v="gqdc/v1.5.2-stable-1528b791"/>
    <s v="linux-amd64/go1.12"/>
    <s v="11 ms"/>
    <n v="24"/>
    <s v="#24873623"/>
    <s v="3m ago"/>
    <n v="91.96"/>
    <s v="Nuremberg"/>
    <x v="2"/>
    <n v="6.8969999999999995E-3"/>
    <n v="2.4070529999999999"/>
    <n v="4.9658399999999991"/>
    <n v="1.7330781599999998"/>
  </r>
  <r>
    <n v="90"/>
    <s v="Bunkerhouse 2"/>
    <s v="gqdc/v1.5.2-stable-53b6a36d"/>
    <s v="linux-arm64/go1.13.4"/>
    <s v="14 ms"/>
    <n v="8"/>
    <s v="#24873470"/>
    <s v="7m ago"/>
    <n v="91.07"/>
    <s v="Turin"/>
    <x v="0"/>
    <n v="4.5534999999999994E-3"/>
    <n v="0.97171689999999988"/>
    <n v="3.2785199999999999"/>
    <n v="0.69963616799999995"/>
  </r>
  <r>
    <n v="91"/>
    <s v="Carolina13"/>
    <s v="gqdc/v1.4.0-stable-1528b791"/>
    <s v="linux-amd64/go1.12"/>
    <s v="13 ms"/>
    <n v="20"/>
    <s v="#24872137"/>
    <s v="3m ago"/>
    <n v="91.96"/>
    <s v="Nuremberg"/>
    <x v="2"/>
    <n v="6.8969999999999995E-3"/>
    <n v="2.4070529999999999"/>
    <n v="4.9658399999999991"/>
    <n v="1.7330781599999998"/>
  </r>
  <r>
    <n v="92"/>
    <s v="Cate 1"/>
    <s v="gqdc/v1.5.2-stable-53b6a36d"/>
    <s v="linux-amd64/go1.13.4"/>
    <s v="12 ms"/>
    <n v="9"/>
    <s v="#24873657"/>
    <s v="3m ago"/>
    <n v="76.559999999999988"/>
    <s v="Nuremberg"/>
    <x v="2"/>
    <n v="5.7419999999999997E-3"/>
    <n v="2.0039579999999999"/>
    <n v="4.1342399999999992"/>
    <n v="1.4428497599999999"/>
  </r>
  <r>
    <n v="93"/>
    <s v="Cate 2"/>
    <s v="gqdc/v1.5.2-stable-53b6a36d"/>
    <s v="linux-amd64/go1.13.4"/>
    <s v="14 ms"/>
    <n v="10"/>
    <s v="#24868700"/>
    <s v="5m ago"/>
    <n v="76.559999999999988"/>
    <s v="Nuremberg"/>
    <x v="2"/>
    <n v="5.7419999999999997E-3"/>
    <n v="2.0039579999999999"/>
    <n v="4.1342399999999992"/>
    <n v="1.4428497599999999"/>
  </r>
  <r>
    <n v="94"/>
    <s v="Cate 3"/>
    <s v="gqdc/v1.5.2-stable-53b6a36d"/>
    <s v="linux-amd64/go1.13.4"/>
    <s v="27 ms"/>
    <n v="9"/>
    <s v="#24872038"/>
    <s v="2m ago"/>
    <n v="76.039999999999992"/>
    <s v="Nuremberg"/>
    <x v="2"/>
    <n v="5.7029999999999989E-3"/>
    <n v="1.9903469999999996"/>
    <n v="4.1061599999999991"/>
    <n v="1.4330498399999996"/>
  </r>
  <r>
    <n v="95"/>
    <s v="Cate 4"/>
    <s v="gqdc/v1.5.2-stable-53b6a36d"/>
    <s v="linux-amd64/go1.13.4"/>
    <s v="15 ms"/>
    <n v="11"/>
    <s v="#24872332"/>
    <s v="40m ago"/>
    <n v="76.559999999999988"/>
    <s v="Nuremberg"/>
    <x v="2"/>
    <n v="5.7419999999999997E-3"/>
    <n v="2.0039579999999999"/>
    <n v="4.1342399999999992"/>
    <n v="1.4428497599999999"/>
  </r>
  <r>
    <n v="96"/>
    <s v="Catea 1"/>
    <s v="gqdc/v1.5.2-stable-53b6a36d"/>
    <s v="linux-amd64/go1.13.4"/>
    <s v="12 ms"/>
    <n v="25"/>
    <s v="#24872804"/>
    <s v="3m ago"/>
    <n v="91.96"/>
    <s v="Nuremberg"/>
    <x v="2"/>
    <n v="6.8969999999999995E-3"/>
    <n v="2.4070529999999999"/>
    <n v="4.9658399999999991"/>
    <n v="1.7330781599999998"/>
  </r>
  <r>
    <n v="97"/>
    <s v="Catea 2"/>
    <s v="gqdc/v1.5.2-stable-53b6a36d"/>
    <s v="linux-amd64/go1.13.4"/>
    <s v="13 ms"/>
    <n v="24"/>
    <s v="#24870982"/>
    <s v="2m ago"/>
    <n v="91.96"/>
    <s v="Nuremberg"/>
    <x v="2"/>
    <n v="6.8969999999999995E-3"/>
    <n v="2.4070529999999999"/>
    <n v="4.9658399999999991"/>
    <n v="1.7330781599999998"/>
  </r>
  <r>
    <n v="98"/>
    <s v="Catea 3"/>
    <s v="gqdc/v1.5.2-stable-53b6a36d"/>
    <s v="linux-amd64/go1.13.4"/>
    <s v="12 ms"/>
    <n v="9"/>
    <s v="#24873436"/>
    <s v="3m ago"/>
    <n v="77.08"/>
    <s v="Nuremberg"/>
    <x v="2"/>
    <n v="5.7809999999999997E-3"/>
    <n v="2.0175689999999999"/>
    <n v="4.1623199999999994"/>
    <n v="1.4526496799999997"/>
  </r>
  <r>
    <n v="99"/>
    <s v="Caterina 1"/>
    <s v="gqdc/v1.5.2-stable-53b6a36d"/>
    <s v="linux-amd64/go1.13.4"/>
    <s v="11 ms"/>
    <n v="14"/>
    <s v="#24872347"/>
    <s v="3m ago"/>
    <n v="77.08"/>
    <s v="Nuremberg"/>
    <x v="2"/>
    <n v="5.7809999999999997E-3"/>
    <n v="2.0175689999999999"/>
    <n v="4.1623199999999994"/>
    <n v="1.4526496799999997"/>
  </r>
  <r>
    <n v="100"/>
    <s v="Caterina 2"/>
    <s v="gqdc/v1.5.2-stable-53b6a36d"/>
    <s v="linux-amd64/go1.13.4"/>
    <s v="13 ms"/>
    <n v="12"/>
    <s v="#24870060"/>
    <s v="3m ago"/>
    <n v="77.08"/>
    <s v="Nuremberg"/>
    <x v="2"/>
    <n v="5.7809999999999997E-3"/>
    <n v="2.0175689999999999"/>
    <n v="4.1623199999999994"/>
    <n v="1.4526496799999997"/>
  </r>
  <r>
    <n v="101"/>
    <s v="Caterina 3"/>
    <s v="gqdc/v1.5.2-stable-53b6a36d"/>
    <s v="linux-amd64/go1.13.4"/>
    <s v="18 ms"/>
    <n v="9"/>
    <s v="#24870416"/>
    <s v="3m ago"/>
    <n v="77.08"/>
    <s v="Nuremberg"/>
    <x v="2"/>
    <n v="5.7809999999999997E-3"/>
    <n v="2.0175689999999999"/>
    <n v="4.1623199999999994"/>
    <n v="1.4526496799999997"/>
  </r>
  <r>
    <n v="102"/>
    <s v="Caterina 4"/>
    <s v="gqdc/v1.5.2-stable-53b6a36d"/>
    <s v="linux-amd64/go1.13.4"/>
    <s v="13 ms"/>
    <n v="21"/>
    <s v="#24872234"/>
    <s v="3m ago"/>
    <n v="91.96"/>
    <s v="Nuremberg"/>
    <x v="2"/>
    <n v="6.8969999999999995E-3"/>
    <n v="2.4070529999999999"/>
    <n v="4.9658399999999991"/>
    <n v="1.7330781599999998"/>
  </r>
  <r>
    <n v="103"/>
    <s v="Cayenne78"/>
    <s v="gqdc/v1.5.2-stable-1528b791"/>
    <s v="linux-amd64/go1.12"/>
    <s v="3 ms"/>
    <n v="8"/>
    <s v="#24872954"/>
    <s v="3m ago"/>
    <n v="91.96"/>
    <s v="Gloucester"/>
    <x v="6"/>
    <n v="6.8969999999999995E-3"/>
    <n v="1.5725159999999998"/>
    <n v="4.9658399999999991"/>
    <n v="1.1322115199999998"/>
  </r>
  <r>
    <n v="104"/>
    <s v="CBRIN"/>
    <s v="gqdc/v1.3.0-stable-1528b791"/>
    <s v="windows-amd64/go1.12"/>
    <s v="784 ms"/>
    <n v="7"/>
    <s v="#4164919"/>
    <s v="3m ago"/>
    <n v="20.830000000000002"/>
    <s v="Canberra"/>
    <x v="7"/>
    <n v="2.0830000000000002E-3"/>
    <n v="1.3664480000000001"/>
    <n v="1.4997600000000002"/>
    <n v="0.98384256000000014"/>
  </r>
  <r>
    <n v="105"/>
    <s v="Charlie"/>
    <s v="gqdc/v1.5.2-stable-1528b791"/>
    <s v="linux-amd64/go1.12"/>
    <s v="10 ms"/>
    <n v="25"/>
    <s v="#24871626"/>
    <s v="2 h ago"/>
    <n v="85.11999999999999"/>
    <s v="Nuremberg"/>
    <x v="2"/>
    <n v="6.3839999999999982E-3"/>
    <n v="2.2280159999999993"/>
    <n v="4.5964799999999988"/>
    <n v="1.6041715199999997"/>
  </r>
  <r>
    <n v="106"/>
    <s v="Cifola"/>
    <s v="gqdc/v1.5.2-stable-53b6a36d"/>
    <s v="linux-amd64/go1.13.4"/>
    <s v="16 ms"/>
    <n v="16"/>
    <s v="#24870614"/>
    <s v="4m ago"/>
    <n v="89.88000000000001"/>
    <s v="Nuremberg"/>
    <x v="2"/>
    <n v="6.7410000000000005E-3"/>
    <n v="2.3526090000000002"/>
    <n v="4.8535200000000005"/>
    <n v="1.6938784800000002"/>
  </r>
  <r>
    <n v="107"/>
    <s v="Clyde"/>
    <s v="gqdc/v1.5.2-stable-1528b791"/>
    <s v="linux-amd64/go1.12"/>
    <s v="2260 ms"/>
    <n v="0"/>
    <s v="#24730414"/>
    <s v="5m ago"/>
    <n v="91.96"/>
    <s v="Los Angeles"/>
    <x v="1"/>
    <n v="6.8969999999999995E-3"/>
    <n v="2.6591624894999999"/>
    <n v="4.9658399999999991"/>
    <n v="1.9145969924399997"/>
  </r>
  <r>
    <n v="108"/>
    <s v="Coniboy1"/>
    <s v="gqdc/v1.5.2-stable-53b6a36d"/>
    <s v="linux-amd64/go1.13.4"/>
    <s v="41 ms"/>
    <n v="25"/>
    <s v="#24873391"/>
    <s v="3m ago"/>
    <n v="91.96"/>
    <s v="Beauharnois"/>
    <x v="8"/>
    <n v="6.8969999999999995E-3"/>
    <n v="8.8971299999999989E-2"/>
    <n v="4.9658399999999991"/>
    <n v="6.4059335999999995E-2"/>
  </r>
  <r>
    <n v="109"/>
    <s v="Costantinoplis3"/>
    <s v="gqdc/v1.5.2-stable-1528b791"/>
    <s v="linux-amd64/go1.12"/>
    <s v="197 ms"/>
    <n v="14"/>
    <s v="#24873507"/>
    <s v="4m ago"/>
    <n v="91.67"/>
    <s v="Singapore"/>
    <x v="9"/>
    <n v="6.8752499999999994E-3"/>
    <n v="2.8051019999999998"/>
    <n v="4.9501799999999996"/>
    <n v="2.0196734399999996"/>
  </r>
  <r>
    <n v="110"/>
    <s v="Costantinopolis"/>
    <s v="gqdc/v1.5.2-stable-1528b791"/>
    <s v="linux-amd64/go1.12"/>
    <s v="47 ms"/>
    <n v="15"/>
    <s v="#24872825"/>
    <s v="3m ago"/>
    <n v="87.2"/>
    <s v="St Louis"/>
    <x v="1"/>
    <n v="6.5400000000000007E-3"/>
    <n v="2.52151989"/>
    <n v="4.7088000000000001"/>
    <n v="1.8154943208000001"/>
  </r>
  <r>
    <n v="111"/>
    <s v="Crilla"/>
    <s v="gqdc/v1.5.2-stable-53b6a36d"/>
    <s v="linux-amd64/go1.13.4"/>
    <s v="11 ms"/>
    <n v="18"/>
    <s v="#24871462"/>
    <s v="3m ago"/>
    <n v="90.77"/>
    <s v="Nuremberg"/>
    <x v="2"/>
    <n v="6.8077499999999987E-3"/>
    <n v="2.3759047499999997"/>
    <n v="4.9015799999999992"/>
    <n v="1.7106514199999996"/>
  </r>
  <r>
    <n v="112"/>
    <s v="Cris"/>
    <s v="gqdc/v1.5.2-stable-1528b791"/>
    <s v="linux-amd64/go1.12"/>
    <s v="12 ms"/>
    <n v="25"/>
    <s v="#24873491"/>
    <s v="2m ago"/>
    <n v="90.77"/>
    <s v="Nuremberg"/>
    <x v="2"/>
    <n v="6.8077499999999987E-3"/>
    <n v="2.3759047499999997"/>
    <n v="4.9015799999999992"/>
    <n v="1.7106514199999996"/>
  </r>
  <r>
    <n v="113"/>
    <s v="CUCUZZA"/>
    <s v="gqdc/v1.5.2-stable-1528b791"/>
    <s v="linux-amd64/go1.12"/>
    <s v="8 ms"/>
    <n v="21"/>
    <s v="#24873640"/>
    <s v="3m ago"/>
    <n v="91.96"/>
    <s v="Düsseldorf"/>
    <x v="2"/>
    <n v="6.8969999999999995E-3"/>
    <n v="2.4070529999999999"/>
    <n v="4.9658399999999991"/>
    <n v="1.7330781599999998"/>
  </r>
  <r>
    <n v="114"/>
    <s v="CyberQube-CyberLabs9"/>
    <s v="gqdc/v1.5.2-stable-53b6a36d"/>
    <s v="linux-arm64/go1.13.4"/>
    <s v="16 ms"/>
    <n v="0"/>
    <s v="#24771093"/>
    <s v="3m ago"/>
    <n v="89.74"/>
    <s v="Milan"/>
    <x v="0"/>
    <n v="4.4869999999999997E-3"/>
    <n v="0.95752579999999998"/>
    <n v="3.2306399999999997"/>
    <n v="0.68941857599999989"/>
  </r>
  <r>
    <n v="115"/>
    <s v="CyberQube-Farout"/>
    <s v="gqdc/v1.5.2-stable-53b6a36d"/>
    <s v="linux-arm64/go1.13.4"/>
    <s v="25 ms"/>
    <n v="16"/>
    <s v="#24873700"/>
    <s v="3m ago"/>
    <n v="84.82"/>
    <s v="Milan"/>
    <x v="0"/>
    <n v="4.241E-3"/>
    <n v="0.90502939999999998"/>
    <n v="3.0535199999999998"/>
    <n v="0.65162116800000003"/>
  </r>
  <r>
    <n v="116"/>
    <s v="CyberQube-Gladiator-"/>
    <s v="gqdc/v1.5.2-stable-53b6a36d"/>
    <s v="linux-arm64/go1.13.4"/>
    <s v="533 ms"/>
    <n v="3"/>
    <s v="#24277169"/>
    <s v="19m ago"/>
    <n v="44.79"/>
    <s v="Milan"/>
    <x v="0"/>
    <n v="2.2395000000000002E-3"/>
    <n v="0.47790930000000004"/>
    <n v="1.6124400000000001"/>
    <n v="0.34409469600000003"/>
  </r>
  <r>
    <n v="117"/>
    <s v="CyberQube-Matrix-"/>
    <s v="gqdc/v1.5.2-stable-53b6a36d"/>
    <s v="linux-arm64/go1.13.4"/>
    <s v="31 ms"/>
    <n v="16"/>
    <s v="#24873272"/>
    <s v="10m ago"/>
    <n v="91.07"/>
    <s v="Milan"/>
    <x v="0"/>
    <n v="4.5534999999999994E-3"/>
    <n v="0.97171689999999988"/>
    <n v="3.2785199999999999"/>
    <n v="0.69963616799999995"/>
  </r>
  <r>
    <n v="118"/>
    <s v="Dany"/>
    <s v="gqdc/v1.5.2-stable-1528b791"/>
    <s v="linux-amd64/go1.12"/>
    <s v="351 ms"/>
    <n v="24"/>
    <s v="#24872455"/>
    <s v="17m ago"/>
    <n v="91.67"/>
    <s v="Munich"/>
    <x v="2"/>
    <n v="6.8752499999999994E-3"/>
    <n v="2.39946225"/>
    <n v="4.9501799999999996"/>
    <n v="1.7276128199999998"/>
  </r>
  <r>
    <n v="119"/>
    <s v="Davesere"/>
    <s v="gqdc/v1.5.2-stable-1528b791"/>
    <s v="linux-amd64/go1.12"/>
    <s v="7 ms"/>
    <n v="25"/>
    <s v="#24872238"/>
    <s v="3m ago"/>
    <n v="91.36999999999999"/>
    <s v="Strasbourg"/>
    <x v="4"/>
    <n v="6.8527499999999986E-3"/>
    <n v="0.35017552499999993"/>
    <n v="4.9339799999999991"/>
    <n v="0.25212637799999998"/>
  </r>
  <r>
    <n v="120"/>
    <s v="davide node rome 1"/>
    <s v="gqdc/v1.5.2-stable-53b6a36d"/>
    <s v="linux-amd64/go1.13.4"/>
    <s v="89 ms"/>
    <n v="24"/>
    <s v="#24872700"/>
    <s v="3m ago"/>
    <n v="91.96"/>
    <s v="Singapore"/>
    <x v="9"/>
    <n v="6.8969999999999995E-3"/>
    <n v="2.8139759999999998"/>
    <n v="4.9658399999999991"/>
    <n v="2.0260627199999997"/>
  </r>
  <r>
    <n v="121"/>
    <s v="davide node rome 2"/>
    <s v="gqdc/v1.5.2-stable-53b6a36d"/>
    <s v="linux-amd64/go1.13.4"/>
    <s v="86 ms"/>
    <n v="21"/>
    <s v="#24872796"/>
    <s v="10m ago"/>
    <n v="91.67"/>
    <s v="Singapore"/>
    <x v="9"/>
    <n v="6.8752499999999994E-3"/>
    <n v="2.8051019999999998"/>
    <n v="4.9501799999999996"/>
    <n v="2.0196734399999996"/>
  </r>
  <r>
    <n v="122"/>
    <s v="davide node rome 3"/>
    <s v="gqdc/v1.5.2-stable-53b6a36d"/>
    <s v="linux-amd64/go1.13.4"/>
    <s v="85 ms"/>
    <n v="20"/>
    <s v="#24873142"/>
    <s v="2m ago"/>
    <n v="91.96"/>
    <s v="Singapore"/>
    <x v="9"/>
    <n v="6.8969999999999995E-3"/>
    <n v="2.8139759999999998"/>
    <n v="4.9658399999999991"/>
    <n v="2.0260627199999997"/>
  </r>
  <r>
    <n v="123"/>
    <s v="davide node rome 4"/>
    <s v="gqdc/v1.5.2-stable-53b6a36d"/>
    <s v="linux-amd64/go1.13.4"/>
    <s v="80 ms"/>
    <n v="22"/>
    <s v="#24870968"/>
    <s v="3m ago"/>
    <n v="91.67"/>
    <s v="Singapore"/>
    <x v="9"/>
    <n v="6.8752499999999994E-3"/>
    <n v="2.8051019999999998"/>
    <n v="4.9501799999999996"/>
    <n v="2.0196734399999996"/>
  </r>
  <r>
    <n v="124"/>
    <s v="Decebalus Rex"/>
    <s v="gqdc/v1.5.2-stable-1528b791"/>
    <s v="windows-amd64/go1.12"/>
    <s v="26 ms"/>
    <n v="8"/>
    <s v="#24873661"/>
    <s v="7m ago"/>
    <n v="50.3"/>
    <s v="Timișoara"/>
    <x v="10"/>
    <n v="5.0299999999999997E-3"/>
    <n v="1.5064849999999999"/>
    <n v="3.6215999999999999"/>
    <n v="1.0846692"/>
  </r>
  <r>
    <n v="125"/>
    <s v="denver"/>
    <s v="gqdc/v1.5.2-stable-53b6a36d"/>
    <s v="linux-amd64/go1.13.4"/>
    <s v="2 ms"/>
    <n v="8"/>
    <s v="#24873082"/>
    <s v="3m ago"/>
    <n v="91.96"/>
    <s v="Milan"/>
    <x v="0"/>
    <n v="6.8969999999999995E-3"/>
    <n v="1.4718198"/>
    <n v="4.9658399999999991"/>
    <n v="1.0597102559999998"/>
  </r>
  <r>
    <n v="126"/>
    <s v="Derek"/>
    <s v="gqdc/v1.5.2-stable-1528b791"/>
    <s v="linux-amd64/go1.12"/>
    <s v="16 ms"/>
    <n v="20"/>
    <s v="#24872993"/>
    <s v="4m ago"/>
    <n v="91.67"/>
    <s v="Nuremberg"/>
    <x v="2"/>
    <n v="6.8752499999999994E-3"/>
    <n v="2.39946225"/>
    <n v="4.9501799999999996"/>
    <n v="1.7276128199999998"/>
  </r>
  <r>
    <n v="127"/>
    <s v="Desdemona"/>
    <s v="gqdc/v1.5.2-stable-1528b791"/>
    <s v="linux-amd64/go1.12"/>
    <s v="8 ms"/>
    <n v="8"/>
    <s v="#24873706"/>
    <s v="3m ago"/>
    <n v="91.67"/>
    <s v="Karlsruhe"/>
    <x v="2"/>
    <n v="6.8752499999999994E-3"/>
    <n v="2.39946225"/>
    <n v="4.9501799999999996"/>
    <n v="1.7276128199999998"/>
  </r>
  <r>
    <n v="128"/>
    <s v="dibug.SS.."/>
    <s v="gqdc/v1.5.2-stable-53b6a36d"/>
    <s v="linux-amd64/go1.13.4"/>
    <s v="525 ms"/>
    <n v="0"/>
    <s v="#0"/>
    <s v="5m ago"/>
    <n v="22.220000000000002"/>
    <s v="Liberty"/>
    <x v="1"/>
    <n v="1.6665000000000002E-3"/>
    <n v="0.64252490775000004"/>
    <n v="1.1998800000000001"/>
    <n v="0.46261793357999997"/>
  </r>
  <r>
    <n v="129"/>
    <s v="Dicembre"/>
    <s v="gqdc/v1.5.2-stable-53b6a36d"/>
    <s v="linux-amd64/go1.13.4"/>
    <s v="12 ms"/>
    <n v="13"/>
    <s v="#24872606"/>
    <s v="6m ago"/>
    <n v="87.2"/>
    <s v="Nuremberg"/>
    <x v="2"/>
    <n v="6.5400000000000007E-3"/>
    <n v="2.2824600000000004"/>
    <n v="4.7088000000000001"/>
    <n v="1.6433712"/>
  </r>
  <r>
    <n v="130"/>
    <s v="Distretto Agrumi di Sicilia"/>
    <s v="gqdc/v1.5.2-stable-1528b791"/>
    <s v="linux-amd64/go1.12"/>
    <s v="12 ms"/>
    <n v="24"/>
    <s v="#24873135"/>
    <s v="3m ago"/>
    <n v="89.58"/>
    <s v="Ponte San Pietro"/>
    <x v="0"/>
    <n v="6.7184999999999996E-3"/>
    <n v="1.4337279000000001"/>
    <n v="4.8373200000000001"/>
    <n v="1.0322840880000002"/>
  </r>
  <r>
    <n v="131"/>
    <s v="Distretto Agrumi di Sicilia - Azienda Agricola Donne Orlando"/>
    <s v="gqdc/v1.5.2-stable-1528b791"/>
    <s v="windows-amd64/go1.12"/>
    <s v="42 ms"/>
    <n v="2"/>
    <s v="#17161767"/>
    <s v="4 h ago"/>
    <n v="7.37"/>
    <s v="Milan"/>
    <x v="0"/>
    <n v="7.3700000000000002E-4"/>
    <n v="0.15727580000000002"/>
    <n v="0.53064000000000011"/>
    <n v="0.11323857600000002"/>
  </r>
  <r>
    <n v="132"/>
    <s v="Dom&amp;Salvo"/>
    <s v="gqdc/v1.5.2-stable-1528b791"/>
    <s v="linux-amd64/go1.12"/>
    <s v="12 ms"/>
    <n v="24"/>
    <s v="#24873664"/>
    <s v="3m ago"/>
    <n v="89.58"/>
    <s v="Nuremberg"/>
    <x v="2"/>
    <n v="6.7184999999999996E-3"/>
    <n v="2.3447564999999999"/>
    <n v="4.8373200000000001"/>
    <n v="1.68822468"/>
  </r>
  <r>
    <n v="133"/>
    <s v="Don Diego De La Vega"/>
    <s v="gqdc/v1.5.2-stable-1528b791"/>
    <s v="linux-amd64/go1.12"/>
    <s v="31 ms"/>
    <n v="25"/>
    <s v="#24870087"/>
    <s v="3m ago"/>
    <n v="91.96"/>
    <s v="Nuremberg"/>
    <x v="2"/>
    <n v="6.8969999999999995E-3"/>
    <n v="2.4070529999999999"/>
    <n v="4.9658399999999991"/>
    <n v="1.7330781599999998"/>
  </r>
  <r>
    <n v="134"/>
    <s v="Dwarf_Node"/>
    <s v="gqdc/v1.5.2-stable-1528b791"/>
    <s v="linux-amd64/go1.12"/>
    <s v="15 ms"/>
    <n v="25"/>
    <s v="#24871364"/>
    <s v="2m ago"/>
    <n v="91.07"/>
    <s v="Nuremberg"/>
    <x v="2"/>
    <n v="6.8302499999999986E-3"/>
    <n v="2.3837572499999995"/>
    <n v="4.9177799999999987"/>
    <n v="1.7163052199999995"/>
  </r>
  <r>
    <n v="135"/>
    <s v="eagle node rome 2021"/>
    <s v="gqdc/v1.5.2-stable-53b6a36d"/>
    <s v="linux-arm64/go1.13.4"/>
    <s v="17 ms"/>
    <n v="0"/>
    <s v="#20429342"/>
    <s v="3m ago"/>
    <n v="91.96"/>
    <s v="Rome"/>
    <x v="0"/>
    <n v="4.5979999999999997E-3"/>
    <n v="0.98121320000000001"/>
    <n v="3.3105599999999997"/>
    <n v="0.70647350399999997"/>
  </r>
  <r>
    <n v="136"/>
    <s v="ECOCONTRACT"/>
    <s v="gqdc/v1.5.2-stable-1528b791"/>
    <s v="windows-amd64/go1.12"/>
    <s v="22 ms"/>
    <n v="8"/>
    <s v="#24872636"/>
    <s v="5m ago"/>
    <n v="91.07"/>
    <s v="Concorezzo"/>
    <x v="0"/>
    <n v="9.1069999999999988E-3"/>
    <n v="1.9434337999999998"/>
    <n v="6.5570399999999998"/>
    <n v="1.3992723359999999"/>
  </r>
  <r>
    <n v="137"/>
    <s v="Eden Network DE"/>
    <s v="Gqdc/v1.9.25-stable-e7872729"/>
    <s v="linux-amd64/go1.13.4"/>
    <s v="316 ms"/>
    <n v="23"/>
    <s v="#24873537"/>
    <s v="17m ago"/>
    <n v="90.18"/>
    <s v="Nuremberg"/>
    <x v="2"/>
    <n v="6.7635000000000004E-3"/>
    <n v="2.3604615"/>
    <n v="4.8697200000000009"/>
    <n v="1.6995322800000003"/>
  </r>
  <r>
    <n v="138"/>
    <s v="Eden Network IT 1"/>
    <s v="gqdc/v1.5.2-stable-1528b791"/>
    <s v="linux-amd64/go1.12"/>
    <s v="13 ms"/>
    <n v="10"/>
    <s v="#24873616"/>
    <s v="3m ago"/>
    <n v="91.96"/>
    <s v="Pozzo d'Adda"/>
    <x v="0"/>
    <n v="6.8969999999999995E-3"/>
    <n v="1.4718198"/>
    <n v="4.9658399999999991"/>
    <n v="1.0597102559999998"/>
  </r>
  <r>
    <n v="139"/>
    <s v="Eden Network IT 2"/>
    <s v="gqdc/v1.5.2-stable-1528b791"/>
    <s v="linux-amd64/go1.12"/>
    <s v="13 ms"/>
    <n v="18"/>
    <s v="#24873082"/>
    <s v="19m ago"/>
    <n v="91.96"/>
    <s v="Pozzo d'Adda"/>
    <x v="0"/>
    <n v="6.8969999999999995E-3"/>
    <n v="1.4718198"/>
    <n v="4.9658399999999991"/>
    <n v="1.0597102559999998"/>
  </r>
  <r>
    <n v="140"/>
    <s v="Eden Network IT 3"/>
    <s v="gqdc/v1.5.2-stable-1528b791"/>
    <s v="linux-amd64/go1.12"/>
    <s v="16 ms"/>
    <n v="18"/>
    <s v="#24873607"/>
    <s v="11m ago"/>
    <n v="91.96"/>
    <s v="Pozzo d'Adda"/>
    <x v="0"/>
    <n v="6.8969999999999995E-3"/>
    <n v="1.4718198"/>
    <n v="4.9658399999999991"/>
    <n v="1.0597102559999998"/>
  </r>
  <r>
    <n v="141"/>
    <s v="Eden Network Ros"/>
    <s v="gqdc/v1.5.2-stable-53b6a36d"/>
    <s v="linux-amd64/go1.13.4"/>
    <s v="13 ms"/>
    <n v="22"/>
    <s v="#24873060"/>
    <s v="23m ago"/>
    <n v="88.39"/>
    <s v="Nuremberg"/>
    <x v="2"/>
    <n v="6.6292499999999997E-3"/>
    <n v="2.3136082499999997"/>
    <n v="4.7730600000000001"/>
    <n v="1.66579794"/>
  </r>
  <r>
    <n v="142"/>
    <s v="Elenamag"/>
    <s v="gqdc/v1.5.2-stable-1528b791"/>
    <s v="linux-amd64/go1.12"/>
    <s v="13 ms"/>
    <n v="25"/>
    <s v="#24873548"/>
    <s v="3m ago"/>
    <n v="91.07"/>
    <s v="Nuremberg"/>
    <x v="2"/>
    <n v="6.8302499999999986E-3"/>
    <n v="2.3837572499999995"/>
    <n v="4.9177799999999987"/>
    <n v="1.7163052199999995"/>
  </r>
  <r>
    <n v="143"/>
    <s v="EMA 1"/>
    <s v="gqdc/v1.5.2-stable-1528b791"/>
    <s v="linux-amd64/go1.12"/>
    <s v="10 ms"/>
    <n v="8"/>
    <s v="#24873627"/>
    <s v="4m ago"/>
    <n v="91.96"/>
    <s v="Frankfurt am Main"/>
    <x v="2"/>
    <n v="6.8969999999999995E-3"/>
    <n v="2.4070529999999999"/>
    <n v="4.9658399999999991"/>
    <n v="1.7330781599999998"/>
  </r>
  <r>
    <n v="144"/>
    <s v="EMA 2"/>
    <s v="gqdc/v1.5.2-stable-1528b791"/>
    <s v="linux-amd64/go1.12"/>
    <s v="13 ms"/>
    <n v="22"/>
    <s v="#24873483"/>
    <s v="7m ago"/>
    <n v="91.07"/>
    <s v="Nuremberg"/>
    <x v="2"/>
    <n v="6.8302499999999986E-3"/>
    <n v="2.3837572499999995"/>
    <n v="4.9177799999999987"/>
    <n v="1.7163052199999995"/>
  </r>
  <r>
    <n v="145"/>
    <s v="EnergyChain - Node #02"/>
    <s v="gqdc/v1.5.2-stable-53b6a36d"/>
    <s v="linux-arm64/go1.13.4"/>
    <s v="191 ms"/>
    <n v="8"/>
    <s v="#24873180"/>
    <s v="4m ago"/>
    <n v="91.07"/>
    <s v="Gerenzano"/>
    <x v="0"/>
    <n v="4.5534999999999994E-3"/>
    <n v="0.97171689999999988"/>
    <n v="3.2785199999999999"/>
    <n v="0.69963616799999995"/>
  </r>
  <r>
    <n v="146"/>
    <s v="EnergyChain - Node #09"/>
    <s v="gqdc/v1.5.2-stable-53b6a36d"/>
    <s v="linux-arm64/go1.13.4"/>
    <s v="17 ms"/>
    <n v="8"/>
    <s v="#23640430"/>
    <s v="4m ago"/>
    <n v="91.67"/>
    <s v="Aprilia"/>
    <x v="0"/>
    <n v="4.5835000000000008E-3"/>
    <n v="0.97811890000000024"/>
    <n v="3.3001200000000006"/>
    <n v="0.70424560800000013"/>
  </r>
  <r>
    <n v="147"/>
    <s v="EnergyChain - Node #13"/>
    <s v="gqdc/v1.5.2-stable-53b6a36d"/>
    <s v="linux-arm64/go1.13.4"/>
    <s v="22 ms"/>
    <n v="8"/>
    <s v="#24873043"/>
    <s v="3m ago"/>
    <n v="91.07"/>
    <s v="Naples"/>
    <x v="0"/>
    <n v="4.5534999999999994E-3"/>
    <n v="0.97171689999999988"/>
    <n v="3.2785199999999999"/>
    <n v="0.69963616799999995"/>
  </r>
  <r>
    <n v="148"/>
    <s v="EnergyChain - Node #23"/>
    <s v="gqdc/v1.5.2-stable-53b6a36d"/>
    <s v="linux-arm64/go1.13.4"/>
    <s v="17 ms"/>
    <n v="8"/>
    <s v="#24873353"/>
    <s v="4m ago"/>
    <n v="91.36999999999999"/>
    <s v="Viareggio"/>
    <x v="0"/>
    <n v="4.5684999999999996E-3"/>
    <n v="0.9749179"/>
    <n v="3.2893199999999996"/>
    <n v="0.70194088799999999"/>
  </r>
  <r>
    <n v="149"/>
    <s v="EnergyChain - Node #36"/>
    <s v="gqdc/v1.5.2-stable-53b6a36d"/>
    <s v="linux-arm64/go1.13.4"/>
    <s v="19 ms"/>
    <n v="10"/>
    <s v="#24865079"/>
    <s v="2m ago"/>
    <n v="90.77"/>
    <s v="Naples"/>
    <x v="0"/>
    <n v="4.5385E-3"/>
    <n v="0.96851589999999999"/>
    <n v="3.2677199999999997"/>
    <n v="0.69733144799999991"/>
  </r>
  <r>
    <n v="150"/>
    <s v="EnergyChain + Master"/>
    <s v="gqdc/v1.5.2-stable-53b6a36d"/>
    <s v="linux-amd64/go1.13.4"/>
    <s v="7 ms"/>
    <n v="21"/>
    <s v="#24873709"/>
    <s v="3m ago"/>
    <n v="91.36999999999999"/>
    <s v="Limburg an der Lahn"/>
    <x v="2"/>
    <n v="6.8527499999999986E-3"/>
    <n v="2.3916097499999993"/>
    <n v="4.9339799999999991"/>
    <n v="1.7219590199999997"/>
  </r>
  <r>
    <n v="151"/>
    <s v="EnergyChain ++ Master"/>
    <s v="gqdc/v1.5.2-stable-53b6a36d"/>
    <s v="linux-amd64/go1.13.4"/>
    <s v="12 ms"/>
    <n v="25"/>
    <s v="#24873556"/>
    <s v="3m ago"/>
    <n v="88.990000000000009"/>
    <s v="Nuremberg"/>
    <x v="2"/>
    <n v="6.6742500000000005E-3"/>
    <n v="2.3293132500000002"/>
    <n v="4.805460000000001"/>
    <n v="1.6771055400000003"/>
  </r>
  <r>
    <n v="152"/>
    <s v="Etrusco"/>
    <s v="gqdc/v1.5.2-stable-1528b791"/>
    <s v="linux-amd64/go1.12"/>
    <s v="51 ms"/>
    <n v="8"/>
    <s v="#24873203"/>
    <s v="4m ago"/>
    <n v="88.1"/>
    <s v="Philadelphia"/>
    <x v="1"/>
    <n v="6.6074999999999997E-3"/>
    <n v="2.5475447512499998"/>
    <n v="4.7573999999999996"/>
    <n v="1.8342322208999997"/>
  </r>
  <r>
    <n v="153"/>
    <s v="Ettore"/>
    <s v="gqdc/v1.5.2-stable-1528b791"/>
    <s v="linux-amd64/go1.12"/>
    <s v="16 ms"/>
    <n v="19"/>
    <s v="#24871412"/>
    <s v="1 h ago"/>
    <n v="90.48"/>
    <s v="Helsinki"/>
    <x v="3"/>
    <n v="6.7859999999999995E-3"/>
    <n v="0.46551959999999992"/>
    <n v="4.8859199999999996"/>
    <n v="0.33517411199999991"/>
  </r>
  <r>
    <n v="154"/>
    <s v="Excalibur11"/>
    <s v="gqdc/v1.5.2-stable-53b6a36d"/>
    <s v="linux-amd64/go1.13.4"/>
    <s v="23 ms"/>
    <n v="11"/>
    <s v="#24871294"/>
    <s v="35m ago"/>
    <n v="88.39"/>
    <s v="Karlsruhe"/>
    <x v="2"/>
    <n v="6.6292499999999997E-3"/>
    <n v="2.3136082499999997"/>
    <n v="4.7730600000000001"/>
    <n v="1.66579794"/>
  </r>
  <r>
    <n v="155"/>
    <s v="Excalibur13"/>
    <s v="gqdc/v1.5.2-stable-53b6a36d"/>
    <s v="linux-amd64/go1.13.4"/>
    <s v="12 ms"/>
    <n v="9"/>
    <s v="#21535839"/>
    <s v="34m ago"/>
    <n v="91.36999999999999"/>
    <s v="Karlsruhe"/>
    <x v="2"/>
    <n v="6.8527499999999986E-3"/>
    <n v="2.3916097499999993"/>
    <n v="4.9339799999999991"/>
    <n v="1.7219590199999997"/>
  </r>
  <r>
    <n v="156"/>
    <s v="f6-quadrans"/>
    <s v="gqdc/v1.5.2-stable-53b6a36d"/>
    <s v="linux-amd64/go1.13.4"/>
    <s v="251 ms"/>
    <n v="25"/>
    <s v="#24873202"/>
    <s v="4m ago"/>
    <n v="91.67"/>
    <s v="Milan"/>
    <x v="0"/>
    <n v="6.8752499999999994E-3"/>
    <n v="1.46717835"/>
    <n v="4.9501799999999996"/>
    <n v="1.0563684120000001"/>
  </r>
  <r>
    <n v="157"/>
    <s v="Family SSSCGT node"/>
    <s v="gqdc/v1.5.2-stable-1528b791"/>
    <s v="linux-amd64/go1.12"/>
    <s v="50 ms"/>
    <n v="25"/>
    <s v="#24873683"/>
    <s v="4m ago"/>
    <n v="91.96"/>
    <s v="Nuremberg"/>
    <x v="2"/>
    <n v="6.8969999999999995E-3"/>
    <n v="2.4070529999999999"/>
    <n v="4.9658399999999991"/>
    <n v="1.7330781599999998"/>
  </r>
  <r>
    <n v="158"/>
    <s v="Fashiontech Node 1"/>
    <s v="gqdc/v1.5.2-stable-1528b791"/>
    <s v="linux-amd64/go1.12"/>
    <s v="51 ms"/>
    <n v="8"/>
    <s v="#24873114"/>
    <s v="3m ago"/>
    <n v="88.39"/>
    <s v="Philadelphia"/>
    <x v="1"/>
    <n v="6.6292499999999997E-3"/>
    <n v="2.5559305398749999"/>
    <n v="4.7730600000000001"/>
    <n v="1.84026998871"/>
  </r>
  <r>
    <n v="159"/>
    <s v="Fashiontech Node 2 (Uboldi)"/>
    <s v="gqdc/v1.5.2-stable-1528b791"/>
    <s v="linux-amd64/go1.12"/>
    <s v="81 ms"/>
    <n v="8"/>
    <s v="#24870310"/>
    <s v="15m ago"/>
    <n v="88.39"/>
    <s v="Philadelphia"/>
    <x v="1"/>
    <n v="6.6292499999999997E-3"/>
    <n v="2.5559305398749999"/>
    <n v="4.7730600000000001"/>
    <n v="1.84026998871"/>
  </r>
  <r>
    <n v="160"/>
    <s v="fauna.life"/>
    <s v="gqdc/v1.4.0-stable-1528b791"/>
    <s v="linux-amd64/go1.12"/>
    <s v="9 ms"/>
    <n v="25"/>
    <s v="#24872422"/>
    <s v="3m ago"/>
    <n v="91.96"/>
    <s v="Nuremberg"/>
    <x v="2"/>
    <n v="6.8969999999999995E-3"/>
    <n v="2.4070529999999999"/>
    <n v="4.9658399999999991"/>
    <n v="1.7330781599999998"/>
  </r>
  <r>
    <n v="161"/>
    <s v="FaunaLife_EU1"/>
    <s v="gqdc/v1.5.2-stable-53b6a36d"/>
    <s v="linux-amd64/go1.13.4"/>
    <s v="8 ms"/>
    <n v="35"/>
    <s v="#24872280"/>
    <s v="8m ago"/>
    <n v="91.96"/>
    <s v="Strasbourg"/>
    <x v="4"/>
    <n v="6.8969999999999995E-3"/>
    <n v="0.35243669999999999"/>
    <n v="4.9658399999999991"/>
    <n v="0.25375442399999998"/>
  </r>
  <r>
    <n v="162"/>
    <s v="Febbraio"/>
    <s v="gqdc/v1.5.2-stable-53b6a36d"/>
    <s v="linux-amd64/go1.13.4"/>
    <s v="106 ms"/>
    <n v="22"/>
    <s v="#24872615"/>
    <s v="5m ago"/>
    <n v="91.96"/>
    <s v="Nuremberg"/>
    <x v="2"/>
    <n v="6.8969999999999995E-3"/>
    <n v="2.4070529999999999"/>
    <n v="4.9658399999999991"/>
    <n v="1.7330781599999998"/>
  </r>
  <r>
    <n v="163"/>
    <s v="fede 2022 node"/>
    <s v="gqdc/v1.5.2-stable-53b6a36d"/>
    <s v="linux-amd64/go1.13.4"/>
    <s v="30 ms"/>
    <n v="23"/>
    <s v="#24872881"/>
    <s v="6m ago"/>
    <n v="91.96"/>
    <s v="Nuremberg"/>
    <x v="2"/>
    <n v="6.8969999999999995E-3"/>
    <n v="2.4070529999999999"/>
    <n v="4.9658399999999991"/>
    <n v="1.7330781599999998"/>
  </r>
  <r>
    <n v="164"/>
    <s v="Ferro"/>
    <s v="gqdc/v1.5.2-stable-1528b791"/>
    <s v="linux-amd64/go1.12"/>
    <s v="11 ms"/>
    <n v="18"/>
    <s v="#24872873"/>
    <s v="3m ago"/>
    <n v="91.67"/>
    <s v="Falkenstein"/>
    <x v="2"/>
    <n v="6.8752499999999994E-3"/>
    <n v="2.39946225"/>
    <n v="4.9501799999999996"/>
    <n v="1.7276128199999998"/>
  </r>
  <r>
    <n v="165"/>
    <s v="FICOS_MINER"/>
    <s v="gqdc/v1.5.2-stable-53b6a36d"/>
    <s v="linux-amd64/go1.13.4"/>
    <s v="239 ms"/>
    <n v="1"/>
    <s v="#19536368"/>
    <s v="3m ago"/>
    <n v="91.96"/>
    <s v="Santa Clara"/>
    <x v="1"/>
    <n v="6.8969999999999995E-3"/>
    <n v="2.6591624894999999"/>
    <n v="4.9658399999999991"/>
    <n v="1.9145969924399997"/>
  </r>
  <r>
    <n v="166"/>
    <s v="Flagchain"/>
    <s v="gqdc/v1.5.2-stable-1528b791"/>
    <s v="linux-amd64/go1.12"/>
    <s v="16 ms"/>
    <n v="14"/>
    <s v="#24872264"/>
    <s v="3m ago"/>
    <n v="91.67"/>
    <s v="Arezzo"/>
    <x v="0"/>
    <n v="6.8752499999999994E-3"/>
    <n v="1.46717835"/>
    <n v="4.9501799999999996"/>
    <n v="1.0563684120000001"/>
  </r>
  <r>
    <n v="167"/>
    <s v="Flyx 02"/>
    <s v="gqdc/v1.5.2-stable-1528b791"/>
    <s v="linux-amd64/go1.12"/>
    <s v="50 ms"/>
    <n v="8"/>
    <s v="#24873534"/>
    <s v="17m ago"/>
    <n v="91.96"/>
    <s v="Philadelphia"/>
    <x v="1"/>
    <n v="6.8969999999999995E-3"/>
    <n v="2.6591624894999999"/>
    <n v="4.9658399999999991"/>
    <n v="1.9145969924399997"/>
  </r>
  <r>
    <n v="168"/>
    <s v="Foodchain America 2"/>
    <s v="gqdc/v1.5.2-stable-1528b791"/>
    <s v="linux-amd64/go1.12"/>
    <s v="51 ms"/>
    <n v="24"/>
    <s v="#24873540"/>
    <s v="3m ago"/>
    <n v="86.61"/>
    <s v="Norwalk"/>
    <x v="1"/>
    <n v="6.4957499999999998E-3"/>
    <n v="2.504459147625"/>
    <n v="4.6769399999999992"/>
    <n v="1.8032105862899996"/>
  </r>
  <r>
    <n v="169"/>
    <s v="Foodchain Blue"/>
    <s v="gqdc/v1.5.2-stable-53b6a36d"/>
    <s v="linux-amd64/go1.13.4"/>
    <s v="8 ms"/>
    <n v="21"/>
    <s v="#24872486"/>
    <s v="3m ago"/>
    <n v="90.48"/>
    <s v="Frankfurt am Main"/>
    <x v="2"/>
    <n v="6.7859999999999995E-3"/>
    <n v="2.3683139999999998"/>
    <n v="4.8859199999999996"/>
    <n v="1.70518608"/>
  </r>
  <r>
    <n v="170"/>
    <s v="Foodchain Mainnet Node 1"/>
    <s v="gqdc/v1.5.2-stable-53b6a36d"/>
    <s v="linux-amd64/go1.13.4"/>
    <s v="33 ms"/>
    <n v="25"/>
    <s v="#24873690"/>
    <s v="4m ago"/>
    <n v="91.96"/>
    <s v="Frankfurt am Main"/>
    <x v="2"/>
    <n v="6.8969999999999995E-3"/>
    <n v="2.4070529999999999"/>
    <n v="4.9658399999999991"/>
    <n v="1.7330781599999998"/>
  </r>
  <r>
    <n v="171"/>
    <s v="Fransau"/>
    <s v="gqdc/v1.5.2-stable-1528b791"/>
    <s v="linux-amd64/go1.12"/>
    <s v="91 ms"/>
    <n v="25"/>
    <s v="#24873696"/>
    <s v="4m ago"/>
    <n v="87.8"/>
    <s v="Nuremberg"/>
    <x v="2"/>
    <n v="6.5849999999999997E-3"/>
    <n v="2.298165"/>
    <n v="4.7411999999999992"/>
    <n v="1.6546787999999997"/>
  </r>
  <r>
    <n v="172"/>
    <s v="FURY"/>
    <s v="gqdc/v1.5.2-stable-53b6a36d"/>
    <s v="linux-amd64/go1.13.4"/>
    <s v="3 ms"/>
    <n v="8"/>
    <s v="#24870697"/>
    <s v="3m ago"/>
    <n v="91.67"/>
    <s v="Gloucester"/>
    <x v="6"/>
    <n v="6.8752499999999994E-3"/>
    <n v="1.5675569999999999"/>
    <n v="4.9501799999999996"/>
    <n v="1.12864104"/>
  </r>
  <r>
    <n v="173"/>
    <s v="future 2021 node"/>
    <s v="gqdc/v1.5.2-stable-1528b791"/>
    <s v="linux-amd64/go1.12"/>
    <s v="20 ms"/>
    <n v="8"/>
    <s v="#24867380"/>
    <s v="3m ago"/>
    <n v="91.07"/>
    <s v="Rome"/>
    <x v="0"/>
    <n v="6.8302499999999986E-3"/>
    <n v="1.4575753499999997"/>
    <n v="4.9177799999999987"/>
    <n v="1.0494542519999999"/>
  </r>
  <r>
    <n v="174"/>
    <s v="future node 2021/2"/>
    <s v="gqdc/v1.5.2-stable-53b6a36d"/>
    <s v="linux-arm64/go1.13.4"/>
    <s v="55 ms"/>
    <n v="8"/>
    <s v="#24872115"/>
    <s v="3m ago"/>
    <n v="91.07"/>
    <s v="Rome"/>
    <x v="0"/>
    <n v="4.5534999999999994E-3"/>
    <n v="0.97171689999999988"/>
    <n v="3.2785199999999999"/>
    <n v="0.69963616799999995"/>
  </r>
  <r>
    <n v="175"/>
    <s v="future node 2021/28"/>
    <s v="gqdc/v1.5.2-stable-53b6a36d"/>
    <s v="linux-386/go1.13.4"/>
    <s v="47 ms"/>
    <n v="8"/>
    <s v="#24873698"/>
    <s v="3m ago"/>
    <n v="91.36999999999999"/>
    <s v="Rome"/>
    <x v="0"/>
    <n v="6.8527499999999986E-3"/>
    <n v="1.4623768499999998"/>
    <n v="4.9339799999999991"/>
    <n v="1.0529113319999999"/>
  </r>
  <r>
    <n v="176"/>
    <s v="future node 2021/29"/>
    <s v="gqdc/v1.5.2-stable-53b6a36d"/>
    <s v="linux-386/go1.13.4"/>
    <s v="127 ms"/>
    <n v="8"/>
    <s v="#0"/>
    <s v="4m ago"/>
    <n v="91.36999999999999"/>
    <s v="Rome"/>
    <x v="0"/>
    <n v="6.8527499999999986E-3"/>
    <n v="1.4623768499999998"/>
    <n v="4.9339799999999991"/>
    <n v="1.0529113319999999"/>
  </r>
  <r>
    <n v="177"/>
    <s v="future node 2021/3"/>
    <s v="gqdc/v1.5.2-stable-53b6a36d"/>
    <s v="linux-arm64/go1.13.4"/>
    <s v="45 ms"/>
    <n v="8"/>
    <s v="#24872373"/>
    <s v="7m ago"/>
    <n v="91.07"/>
    <s v="Rome"/>
    <x v="0"/>
    <n v="4.5534999999999994E-3"/>
    <n v="0.97171689999999988"/>
    <n v="3.2785199999999999"/>
    <n v="0.69963616799999995"/>
  </r>
  <r>
    <n v="178"/>
    <s v="future node 2021/4"/>
    <s v="gqdc/v1.5.2-stable-53b6a36d"/>
    <s v="linux-arm64/go1.13.4"/>
    <s v="75 ms"/>
    <n v="8"/>
    <s v="#20568422"/>
    <s v="3m ago"/>
    <n v="69.349999999999994"/>
    <s v="Rome"/>
    <x v="0"/>
    <n v="3.4675000000000001E-3"/>
    <n v="0.73996450000000003"/>
    <n v="2.4965999999999999"/>
    <n v="0.53277444000000007"/>
  </r>
  <r>
    <n v="179"/>
    <s v="future node 2021/5"/>
    <s v="gqdc/v1.5.2-stable-53b6a36d"/>
    <s v="linux-arm64/go1.13.4"/>
    <s v="19 ms"/>
    <n v="0"/>
    <s v="#21001800"/>
    <s v="9m ago"/>
    <n v="91.36999999999999"/>
    <s v="Rome"/>
    <x v="0"/>
    <n v="4.5684999999999996E-3"/>
    <n v="0.9749179"/>
    <n v="3.2893199999999996"/>
    <n v="0.70194088799999999"/>
  </r>
  <r>
    <n v="180"/>
    <s v="future node 2021/6"/>
    <s v="gqdc/v1.5.2-stable-53b6a36d"/>
    <s v="linux-arm64/go1.13.4"/>
    <s v="20 ms"/>
    <n v="8"/>
    <s v="#24872612"/>
    <s v="3m ago"/>
    <n v="91.36999999999999"/>
    <s v="Rome"/>
    <x v="0"/>
    <n v="4.5684999999999996E-3"/>
    <n v="0.9749179"/>
    <n v="3.2893199999999996"/>
    <n v="0.70194088799999999"/>
  </r>
  <r>
    <n v="181"/>
    <s v="future node 2021/7"/>
    <s v="gqdc/v1.5.2-stable-53b6a36d"/>
    <s v="linux-arm64/go1.13.4"/>
    <s v="19 ms"/>
    <n v="0"/>
    <s v="#22293308"/>
    <s v="3m ago"/>
    <n v="91.36999999999999"/>
    <s v="Rome"/>
    <x v="0"/>
    <n v="4.5684999999999996E-3"/>
    <n v="0.9749179"/>
    <n v="3.2893199999999996"/>
    <n v="0.70194088799999999"/>
  </r>
  <r>
    <n v="182"/>
    <s v="GabriServer 1"/>
    <s v="gqdc/v1.5.2-stable-53b6a36d"/>
    <s v="linux-arm64/go1.13.4"/>
    <s v="23 ms"/>
    <n v="8"/>
    <s v="#24873204"/>
    <s v="2m ago"/>
    <n v="89.88000000000001"/>
    <s v="Milan"/>
    <x v="0"/>
    <n v="4.4940000000000006E-3"/>
    <n v="0.95901960000000019"/>
    <n v="3.2356800000000003"/>
    <n v="0.6904941120000001"/>
  </r>
  <r>
    <n v="183"/>
    <s v="Garf"/>
    <s v="gqdc/v1.5.2-stable-1528b791"/>
    <s v="linux-amd64/go1.12"/>
    <s v="16 ms"/>
    <n v="15"/>
    <s v="#24872271"/>
    <s v="2m ago"/>
    <n v="83.93"/>
    <s v="Helsinki"/>
    <x v="3"/>
    <n v="6.29475E-3"/>
    <n v="0.43181984999999995"/>
    <n v="4.5322199999999997"/>
    <n v="0.31091029199999998"/>
  </r>
  <r>
    <n v="184"/>
    <s v="Gazz14"/>
    <s v="gqdc/v1.5.2-stable-1528b791"/>
    <s v="linux-amd64/go1.12"/>
    <s v="38 ms"/>
    <n v="21"/>
    <s v="#24871557"/>
    <s v="2 h ago"/>
    <n v="88.990000000000009"/>
    <s v="Nuremberg"/>
    <x v="2"/>
    <n v="6.6742500000000005E-3"/>
    <n v="2.3293132500000002"/>
    <n v="4.805460000000001"/>
    <n v="1.6771055400000003"/>
  </r>
  <r>
    <n v="185"/>
    <s v="Gennaio"/>
    <s v="gqdc/v1.5.2-stable-53b6a36d"/>
    <s v="linux-amd64/go1.13.4"/>
    <s v="11 ms"/>
    <n v="17"/>
    <s v="#24871463"/>
    <s v="17m ago"/>
    <n v="91.36999999999999"/>
    <s v="Nuremberg"/>
    <x v="2"/>
    <n v="6.8527499999999986E-3"/>
    <n v="2.3916097499999993"/>
    <n v="4.9339799999999991"/>
    <n v="1.7219590199999997"/>
  </r>
  <r>
    <n v="186"/>
    <s v="GGG"/>
    <s v="gqdc/v1.5.2-stable-1528b791"/>
    <s v="linux-amd64/go1.12"/>
    <s v="16 ms"/>
    <n v="8"/>
    <s v="#24873300"/>
    <s v="3m ago"/>
    <n v="88.990000000000009"/>
    <s v="Parma"/>
    <x v="0"/>
    <n v="6.6742500000000005E-3"/>
    <n v="1.4242849500000001"/>
    <n v="4.805460000000001"/>
    <n v="1.0254851640000002"/>
  </r>
  <r>
    <n v="187"/>
    <s v="GIGIO1"/>
    <s v="gqdc/v1.5.2-stable-1528b791"/>
    <s v="linux-amd64/go1.12"/>
    <s v="9 ms"/>
    <n v="25"/>
    <s v="#24873621"/>
    <s v="3m ago"/>
    <n v="91.96"/>
    <s v="Düsseldorf"/>
    <x v="2"/>
    <n v="6.8969999999999995E-3"/>
    <n v="2.4070529999999999"/>
    <n v="4.9658399999999991"/>
    <n v="1.7330781599999998"/>
  </r>
  <r>
    <n v="188"/>
    <s v="GIGIO10"/>
    <s v="gqdc/v1.5.2-stable-1528b791"/>
    <s v="linux-amd64/go1.12"/>
    <s v="938 ms"/>
    <n v="22"/>
    <s v="#24873665"/>
    <s v="3m ago"/>
    <n v="91.67"/>
    <s v="Nuremberg"/>
    <x v="2"/>
    <n v="6.8752499999999994E-3"/>
    <n v="2.39946225"/>
    <n v="4.9501799999999996"/>
    <n v="1.7276128199999998"/>
  </r>
  <r>
    <n v="189"/>
    <s v="GIGIO2"/>
    <s v="gqdc/v1.5.2-stable-1528b791"/>
    <s v="linux-amd64/go1.12"/>
    <s v="7 ms"/>
    <n v="23"/>
    <s v="#24871297"/>
    <s v="3m ago"/>
    <n v="91.96"/>
    <s v="Düsseldorf"/>
    <x v="2"/>
    <n v="6.8969999999999995E-3"/>
    <n v="2.4070529999999999"/>
    <n v="4.9658399999999991"/>
    <n v="1.7330781599999998"/>
  </r>
  <r>
    <n v="190"/>
    <s v="GIGIO3"/>
    <s v="gqdc/v1.5.2-stable-1528b791"/>
    <s v="linux-amd64/go1.12"/>
    <s v="8 ms"/>
    <n v="25"/>
    <s v="#24872949"/>
    <s v="3m ago"/>
    <n v="89.88000000000001"/>
    <s v="Düsseldorf"/>
    <x v="2"/>
    <n v="6.7410000000000005E-3"/>
    <n v="2.3526090000000002"/>
    <n v="4.8535200000000005"/>
    <n v="1.6938784800000002"/>
  </r>
  <r>
    <n v="191"/>
    <s v="GIGIO4"/>
    <s v="gqdc/v1.5.2-stable-1528b791"/>
    <s v="linux-amd64/go1.12"/>
    <s v="6 ms"/>
    <n v="24"/>
    <s v="#24872877"/>
    <s v="2m ago"/>
    <n v="91.07"/>
    <s v="Düsseldorf"/>
    <x v="2"/>
    <n v="6.8302499999999986E-3"/>
    <n v="2.3837572499999995"/>
    <n v="4.9177799999999987"/>
    <n v="1.7163052199999995"/>
  </r>
  <r>
    <n v="192"/>
    <s v="GIGIO6"/>
    <s v="gqdc/v1.5.2-stable-1528b791"/>
    <s v="linux-amd64/go1.12"/>
    <s v="11 ms"/>
    <n v="23"/>
    <s v="#24873705"/>
    <s v="3m ago"/>
    <n v="91.36999999999999"/>
    <s v="Nuremberg"/>
    <x v="2"/>
    <n v="6.8527499999999986E-3"/>
    <n v="2.3916097499999993"/>
    <n v="4.9339799999999991"/>
    <n v="1.7219590199999997"/>
  </r>
  <r>
    <n v="193"/>
    <s v="GIGIO7"/>
    <s v="gqdc/v1.5.2-stable-1528b791"/>
    <s v="linux-amd64/go1.12"/>
    <s v="13 ms"/>
    <n v="22"/>
    <s v="#24869898"/>
    <s v="3m ago"/>
    <n v="91.67"/>
    <s v="Nuremberg"/>
    <x v="2"/>
    <n v="6.8752499999999994E-3"/>
    <n v="2.39946225"/>
    <n v="4.9501799999999996"/>
    <n v="1.7276128199999998"/>
  </r>
  <r>
    <n v="194"/>
    <s v="GIGIO8"/>
    <s v="gqdc/v1.5.2-stable-1528b791"/>
    <s v="linux-amd64/go1.12"/>
    <s v="14 ms"/>
    <n v="24"/>
    <s v="#24873618"/>
    <s v="3m ago"/>
    <n v="91.36999999999999"/>
    <s v="Nuremberg"/>
    <x v="2"/>
    <n v="6.8527499999999986E-3"/>
    <n v="2.3916097499999993"/>
    <n v="4.9339799999999991"/>
    <n v="1.7219590199999997"/>
  </r>
  <r>
    <n v="195"/>
    <s v="GIGIO9"/>
    <s v="gqdc/v1.5.2-stable-1528b791"/>
    <s v="linux-amd64/go1.12"/>
    <s v="13 ms"/>
    <n v="24"/>
    <s v="#24873674"/>
    <s v="3m ago"/>
    <n v="91.07"/>
    <s v="Nuremberg"/>
    <x v="2"/>
    <n v="6.8302499999999986E-3"/>
    <n v="2.3837572499999995"/>
    <n v="4.9177799999999987"/>
    <n v="1.7163052199999995"/>
  </r>
  <r>
    <n v="196"/>
    <s v="Giorgio_1"/>
    <s v="gqdc/v1.5.2-stable-53b6a36d"/>
    <s v="linux-amd64/go1.13.4"/>
    <s v="9 ms"/>
    <n v="23"/>
    <s v="#24873348"/>
    <s v="3m ago"/>
    <n v="91.96"/>
    <s v="Düsseldorf"/>
    <x v="2"/>
    <n v="6.8969999999999995E-3"/>
    <n v="2.4070529999999999"/>
    <n v="4.9658399999999991"/>
    <n v="1.7330781599999998"/>
  </r>
  <r>
    <n v="197"/>
    <s v="Giorgio_10"/>
    <s v="gqdc/v1.5.2-stable-53b6a36d"/>
    <s v="linux-amd64/go1.13.4"/>
    <s v="8 ms"/>
    <n v="16"/>
    <s v="#24872879"/>
    <s v="3m ago"/>
    <n v="91.96"/>
    <s v="Düsseldorf"/>
    <x v="2"/>
    <n v="6.8969999999999995E-3"/>
    <n v="2.4070529999999999"/>
    <n v="4.9658399999999991"/>
    <n v="1.7330781599999998"/>
  </r>
  <r>
    <n v="198"/>
    <s v="Giorgio_2"/>
    <s v="gqdc/v1.5.2-stable-53b6a36d"/>
    <s v="linux-amd64/go1.13.4"/>
    <s v="7 ms"/>
    <n v="19"/>
    <s v="#24872315"/>
    <s v="3m ago"/>
    <n v="91.67"/>
    <s v="Düsseldorf"/>
    <x v="2"/>
    <n v="6.8752499999999994E-3"/>
    <n v="2.39946225"/>
    <n v="4.9501799999999996"/>
    <n v="1.7276128199999998"/>
  </r>
  <r>
    <n v="199"/>
    <s v="Giorgio_3"/>
    <s v="gqdc/v1.5.2-stable-53b6a36d"/>
    <s v="linux-amd64/go1.13.4"/>
    <s v="8 ms"/>
    <n v="17"/>
    <s v="#24872711"/>
    <s v="4m ago"/>
    <n v="91.96"/>
    <s v="Düsseldorf"/>
    <x v="2"/>
    <n v="6.8969999999999995E-3"/>
    <n v="2.4070529999999999"/>
    <n v="4.9658399999999991"/>
    <n v="1.7330781599999998"/>
  </r>
  <r>
    <n v="200"/>
    <s v="Giorgio_4"/>
    <s v="gqdc/v1.5.2-stable-53b6a36d"/>
    <s v="linux-amd64/go1.13.4"/>
    <s v="7 ms"/>
    <n v="12"/>
    <s v="#24873545"/>
    <s v="3m ago"/>
    <n v="91.36999999999999"/>
    <s v="Düsseldorf"/>
    <x v="2"/>
    <n v="6.8527499999999986E-3"/>
    <n v="2.3916097499999993"/>
    <n v="4.9339799999999991"/>
    <n v="1.7219590199999997"/>
  </r>
  <r>
    <n v="201"/>
    <s v="Giorgio_5"/>
    <s v="gqdc/v1.5.2-stable-53b6a36d"/>
    <s v="linux-amd64/go1.13.4"/>
    <s v="8 ms"/>
    <n v="22"/>
    <s v="#24873300"/>
    <s v="7m ago"/>
    <n v="91.96"/>
    <s v="Düsseldorf"/>
    <x v="2"/>
    <n v="6.8969999999999995E-3"/>
    <n v="2.4070529999999999"/>
    <n v="4.9658399999999991"/>
    <n v="1.7330781599999998"/>
  </r>
  <r>
    <n v="202"/>
    <s v="Giorgio_6"/>
    <s v="gqdc/v1.5.2-stable-53b6a36d"/>
    <s v="linux-amd64/go1.13.4"/>
    <s v="32 ms"/>
    <n v="17"/>
    <s v="#24873052"/>
    <s v="3m ago"/>
    <n v="90.48"/>
    <s v="Düsseldorf"/>
    <x v="2"/>
    <n v="6.7859999999999995E-3"/>
    <n v="2.3683139999999998"/>
    <n v="4.8859199999999996"/>
    <n v="1.70518608"/>
  </r>
  <r>
    <n v="203"/>
    <s v="Giorgio_7"/>
    <s v="gqdc/v1.5.2-stable-53b6a36d"/>
    <s v="linux-amd64/go1.13.4"/>
    <s v="7 ms"/>
    <n v="24"/>
    <s v="#24871875"/>
    <s v="3m ago"/>
    <n v="91.96"/>
    <s v="Düsseldorf"/>
    <x v="2"/>
    <n v="6.8969999999999995E-3"/>
    <n v="2.4070529999999999"/>
    <n v="4.9658399999999991"/>
    <n v="1.7330781599999998"/>
  </r>
  <r>
    <n v="204"/>
    <s v="Giorgio_8"/>
    <s v="gqdc/v1.5.2-stable-53b6a36d"/>
    <s v="linux-amd64/go1.13.4"/>
    <s v="9 ms"/>
    <n v="15"/>
    <s v="#24873480"/>
    <s v="7m ago"/>
    <n v="91.67"/>
    <s v="Düsseldorf"/>
    <x v="2"/>
    <n v="6.8752499999999994E-3"/>
    <n v="2.39946225"/>
    <n v="4.9501799999999996"/>
    <n v="1.7276128199999998"/>
  </r>
  <r>
    <n v="205"/>
    <s v="Giorgio_9"/>
    <s v="gqdc/v1.5.2-stable-53b6a36d"/>
    <s v="linux-amd64/go1.13.4"/>
    <s v="10 ms"/>
    <n v="10"/>
    <s v="#24873404"/>
    <s v="2m ago"/>
    <n v="91.96"/>
    <s v="Düsseldorf"/>
    <x v="2"/>
    <n v="6.8969999999999995E-3"/>
    <n v="2.4070529999999999"/>
    <n v="4.9658399999999991"/>
    <n v="1.7330781599999998"/>
  </r>
  <r>
    <n v="206"/>
    <s v="Giove"/>
    <s v="gqdc/v1.4.0-stable-1528b791"/>
    <s v="linux-amd64/go1.12"/>
    <s v="14 ms"/>
    <n v="12"/>
    <s v="#24871529"/>
    <s v="4m ago"/>
    <n v="91.07"/>
    <s v="Nuremberg"/>
    <x v="2"/>
    <n v="6.8302499999999986E-3"/>
    <n v="2.3837572499999995"/>
    <n v="4.9177799999999987"/>
    <n v="1.7163052199999995"/>
  </r>
  <r>
    <n v="207"/>
    <s v="Giugno"/>
    <s v="gqdc/v1.5.2-stable-53b6a36d"/>
    <s v="linux-amd64/go1.13.4"/>
    <s v="15 ms"/>
    <n v="25"/>
    <s v="#24873475"/>
    <s v="4m ago"/>
    <n v="89.29"/>
    <s v="Nuremberg"/>
    <x v="2"/>
    <n v="6.6967500000000004E-3"/>
    <n v="2.33716575"/>
    <n v="4.8216600000000005"/>
    <n v="1.68275934"/>
  </r>
  <r>
    <n v="208"/>
    <s v="giuly &amp; sofy node"/>
    <s v="gqdc/v1.5.2-stable-53b6a36d"/>
    <s v="linux-amd64/go1.13.4"/>
    <s v="27 ms"/>
    <n v="8"/>
    <s v="#24873017"/>
    <s v="7m ago"/>
    <n v="95.19"/>
    <s v="Villanova"/>
    <x v="0"/>
    <n v="7.1392499999999989E-3"/>
    <n v="1.5235159499999997"/>
    <n v="5.1402599999999987"/>
    <n v="1.0969314839999997"/>
  </r>
  <r>
    <n v="209"/>
    <s v="Goldenboyxz"/>
    <s v="gqdc/v1.5.2-stable-1528b791"/>
    <s v="linux-amd64/go1.12"/>
    <s v="8 ms"/>
    <n v="8"/>
    <s v="#24873655"/>
    <s v="3m ago"/>
    <n v="90.77"/>
    <s v="Frankfurt am Main"/>
    <x v="2"/>
    <n v="6.8077499999999987E-3"/>
    <n v="2.3759047499999997"/>
    <n v="4.9015799999999992"/>
    <n v="1.7106514199999996"/>
  </r>
  <r>
    <n v="210"/>
    <s v="Gonzo"/>
    <s v="gqdc/v1.5.2-stable-1528b791"/>
    <s v="linux-amd64/go1.12"/>
    <s v="138 ms"/>
    <n v="19"/>
    <s v="#24872508"/>
    <s v="2m ago"/>
    <n v="91.07"/>
    <s v="Nuremberg"/>
    <x v="2"/>
    <n v="6.8302499999999986E-3"/>
    <n v="2.3837572499999995"/>
    <n v="4.9177799999999987"/>
    <n v="1.7163052199999995"/>
  </r>
  <r>
    <n v="211"/>
    <s v="Guessverdura18"/>
    <s v="gqdc/v1.5.2-stable-1528b791"/>
    <s v="linux-amd64/go1.12"/>
    <s v="5 ms"/>
    <n v="25"/>
    <s v="#24873655"/>
    <s v="4m ago"/>
    <n v="91.96"/>
    <s v="Düsseldorf"/>
    <x v="2"/>
    <n v="6.8969999999999995E-3"/>
    <n v="2.4070529999999999"/>
    <n v="4.9658399999999991"/>
    <n v="1.7330781599999998"/>
  </r>
  <r>
    <n v="212"/>
    <s v="Hawk"/>
    <s v="gqdc/v1.5.2-stable-1528b791"/>
    <s v="linux-amd64/go1.12"/>
    <s v="10 ms"/>
    <n v="25"/>
    <s v="#24873020"/>
    <s v="5m ago"/>
    <n v="84.23"/>
    <s v="Nuremberg"/>
    <x v="2"/>
    <n v="6.3172499999999999E-3"/>
    <n v="2.2047202499999998"/>
    <n v="4.5484200000000001"/>
    <n v="1.5873985800000001"/>
  </r>
  <r>
    <n v="213"/>
    <s v="helsinki"/>
    <s v="gqdc/v1.5.2-stable-53b6a36d"/>
    <s v="linux-amd64/go1.13.4"/>
    <s v="2 ms"/>
    <n v="8"/>
    <s v="#24873186"/>
    <s v="3m ago"/>
    <n v="91.96"/>
    <s v="Milan"/>
    <x v="0"/>
    <n v="6.8969999999999995E-3"/>
    <n v="1.4718198"/>
    <n v="4.9658399999999991"/>
    <n v="1.0597102559999998"/>
  </r>
  <r>
    <n v="214"/>
    <s v="hostingsolutions.it"/>
    <s v="gqdc/v1.5.2-stable-1528b791"/>
    <s v="linux-amd64/go1.12"/>
    <s v="29 ms"/>
    <n v="8"/>
    <s v="#24873415"/>
    <s v="3m ago"/>
    <n v="90.48"/>
    <s v="Florence"/>
    <x v="0"/>
    <n v="6.7859999999999995E-3"/>
    <n v="1.4481324"/>
    <n v="4.8859199999999996"/>
    <n v="1.0426553280000002"/>
  </r>
  <r>
    <n v="215"/>
    <s v="Hyp"/>
    <s v="gqdc/v1.5.2-stable-53b6a36d"/>
    <s v="windows-amd64/go1.13.4"/>
    <s v="648 ms"/>
    <n v="1"/>
    <s v="#24873686"/>
    <s v="2m ago"/>
    <n v="91.96"/>
    <s v="Leinster"/>
    <x v="7"/>
    <n v="9.1959999999999993E-3"/>
    <n v="6.0325759999999997"/>
    <n v="6.6211199999999995"/>
    <n v="4.3434547199999995"/>
  </r>
  <r>
    <n v="216"/>
    <s v="ICPnode"/>
    <s v="gqdc/v1.5.2-stable-53b6a36d"/>
    <s v="linux-amd64/go1.13.4"/>
    <s v="0 ms"/>
    <n v="25"/>
    <s v="#24872333"/>
    <s v="3m ago"/>
    <n v="91.96"/>
    <s v="London"/>
    <x v="6"/>
    <n v="6.8969999999999995E-3"/>
    <n v="1.5725159999999998"/>
    <n v="4.9658399999999991"/>
    <n v="1.1322115199999998"/>
  </r>
  <r>
    <n v="217"/>
    <s v="Inlinea.net 1"/>
    <s v="gqdc/v1.5.2-stable-53b6a36d"/>
    <s v="linux-amd64/go1.13.4"/>
    <s v="67 ms"/>
    <n v="8"/>
    <s v="#24868994"/>
    <s v="2m ago"/>
    <n v="91.96"/>
    <s v="Rome"/>
    <x v="0"/>
    <n v="6.8969999999999995E-3"/>
    <n v="1.4718198"/>
    <n v="4.9658399999999991"/>
    <n v="1.0597102559999998"/>
  </r>
  <r>
    <n v="218"/>
    <s v="INTREPIDUS"/>
    <s v="gqdc/v1.5.2-stable-1528b791"/>
    <s v="linux-amd64/go1.12"/>
    <s v="7 ms"/>
    <n v="25"/>
    <s v="#24872961"/>
    <s v="3m ago"/>
    <n v="91.67"/>
    <s v="Essen"/>
    <x v="2"/>
    <n v="6.8752499999999994E-3"/>
    <n v="2.39946225"/>
    <n v="4.9501799999999996"/>
    <n v="1.7276128199999998"/>
  </r>
  <r>
    <n v="219"/>
    <s v="INUC01"/>
    <s v="gqdc/v1.5.2-stable-53b6a36d"/>
    <s v="windows-amd64/go1.13.4"/>
    <s v="13 ms"/>
    <n v="1"/>
    <s v="#24873630"/>
    <s v="3m ago"/>
    <n v="91.67"/>
    <s v="Zurich"/>
    <x v="11"/>
    <n v="9.1670000000000015E-3"/>
    <n v="0.12833800000000001"/>
    <n v="6.6002400000000012"/>
    <n v="9.2403360000000018E-2"/>
  </r>
  <r>
    <n v="220"/>
    <s v="INUC02"/>
    <s v="gqdc/v1.5.2-stable-53b6a36d"/>
    <s v="windows-amd64/go1.13.4"/>
    <s v="15 ms"/>
    <n v="8"/>
    <s v="#24873690"/>
    <s v="3m ago"/>
    <n v="88.39"/>
    <s v="Zurich"/>
    <x v="11"/>
    <n v="8.8389999999999996E-3"/>
    <n v="0.12374599999999999"/>
    <n v="6.3640799999999995"/>
    <n v="8.9097119999999988E-2"/>
  </r>
  <r>
    <n v="221"/>
    <s v="INVICTUS"/>
    <s v="gqdc/v1.5.2-stable-1528b791"/>
    <s v="linux-amd64/go1.12"/>
    <s v="233 ms"/>
    <n v="8"/>
    <s v="#24873702"/>
    <s v="3m ago"/>
    <n v="91.07"/>
    <s v="Essen"/>
    <x v="2"/>
    <n v="6.8302499999999986E-3"/>
    <n v="2.3837572499999995"/>
    <n v="4.9177799999999987"/>
    <n v="1.7163052199999995"/>
  </r>
  <r>
    <n v="222"/>
    <s v="Irma"/>
    <s v="gqdc/v1.5.2-stable-1528b791"/>
    <s v="linux-amd64/go1.12"/>
    <s v="12 ms"/>
    <n v="23"/>
    <s v="#24872875"/>
    <s v="4m ago"/>
    <n v="91.96"/>
    <s v="Nuremberg"/>
    <x v="2"/>
    <n v="6.8969999999999995E-3"/>
    <n v="2.4070529999999999"/>
    <n v="4.9658399999999991"/>
    <n v="1.7330781599999998"/>
  </r>
  <r>
    <n v="223"/>
    <s v="Japp71"/>
    <s v="gqdc/v1.5.2-stable-1528b791"/>
    <s v="linux-amd64/go1.12"/>
    <s v="11 ms"/>
    <n v="23"/>
    <s v="#24872980"/>
    <s v="3m ago"/>
    <n v="90.18"/>
    <s v="Nuremberg"/>
    <x v="2"/>
    <n v="6.7635000000000004E-3"/>
    <n v="2.3604615"/>
    <n v="4.8697200000000009"/>
    <n v="1.6995322800000003"/>
  </r>
  <r>
    <n v="224"/>
    <s v="JML Node"/>
    <s v="gqdc/v1.5.2-stable-1528b791"/>
    <s v="linux-amd64/go1.12"/>
    <s v="292 ms"/>
    <n v="19"/>
    <s v="#24873081"/>
    <s v="6m ago"/>
    <n v="91.96"/>
    <s v="Singapore"/>
    <x v="9"/>
    <n v="6.8969999999999995E-3"/>
    <n v="2.8139759999999998"/>
    <n v="4.9658399999999991"/>
    <n v="2.0260627199999997"/>
  </r>
  <r>
    <n v="225"/>
    <s v="joey"/>
    <s v="gqdc/v1.3.0-stable-1528b791"/>
    <s v="windows-amd64/go1.12"/>
    <s v="31 ms"/>
    <n v="0"/>
    <s v="#12794223"/>
    <s v="2 h ago"/>
    <n v="8.33"/>
    <s v="Milan"/>
    <x v="0"/>
    <n v="8.3299999999999997E-4"/>
    <n v="0.17776220000000001"/>
    <n v="0.59975999999999996"/>
    <n v="0.12798878399999999"/>
  </r>
  <r>
    <n v="226"/>
    <s v="KadiumQdt01"/>
    <s v="gqdc/v1.5.2-stable-1528b791"/>
    <s v="linux-amd64/go1.12"/>
    <s v="501 ms"/>
    <n v="8"/>
    <s v="#24873634"/>
    <s v="3m ago"/>
    <n v="91.96"/>
    <s v="Cedar City"/>
    <x v="1"/>
    <n v="6.8969999999999995E-3"/>
    <n v="2.6591624894999999"/>
    <n v="4.9658399999999991"/>
    <n v="1.9145969924399997"/>
  </r>
  <r>
    <n v="227"/>
    <s v="KadiumV01Qdt01"/>
    <s v="gqdc/v1.5.2-stable-1528b791"/>
    <s v="linux-amd64/go1.12"/>
    <s v="74 ms"/>
    <n v="8"/>
    <s v="#24873547"/>
    <s v="3m ago"/>
    <n v="91.96"/>
    <s v="Cedar City"/>
    <x v="1"/>
    <n v="6.8969999999999995E-3"/>
    <n v="2.6591624894999999"/>
    <n v="4.9658399999999991"/>
    <n v="1.9145969924399997"/>
  </r>
  <r>
    <n v="228"/>
    <s v="KadiumV02Qdt03"/>
    <s v="gqdc/v1.5.2-stable-1528b791"/>
    <s v="linux-amd64/go1.12"/>
    <s v="74 ms"/>
    <n v="15"/>
    <s v="#24873483"/>
    <s v="3m ago"/>
    <n v="91.96"/>
    <s v="Cedar City"/>
    <x v="1"/>
    <n v="6.8969999999999995E-3"/>
    <n v="2.6591624894999999"/>
    <n v="4.9658399999999991"/>
    <n v="1.9145969924399997"/>
  </r>
  <r>
    <n v="229"/>
    <s v="kaluna sanaka"/>
    <s v="gqdc/v1.5.2-stable-53b6a36d"/>
    <s v="windows-amd64/go1.13.4"/>
    <s v="11 ms"/>
    <n v="8"/>
    <s v="#24872666"/>
    <s v="53m ago"/>
    <n v="91.96"/>
    <s v="Düsseldorf"/>
    <x v="2"/>
    <n v="9.1959999999999993E-3"/>
    <n v="3.2094039999999997"/>
    <n v="6.6211199999999995"/>
    <n v="2.3107708800000002"/>
  </r>
  <r>
    <n v="230"/>
    <s v="KIRA2019"/>
    <s v="gqdc/v1.5.2-stable-1528b791"/>
    <s v="linux-amd64/go1.12"/>
    <s v="16 ms"/>
    <n v="19"/>
    <s v="#24860675"/>
    <s v="3m ago"/>
    <n v="88.69"/>
    <s v="Helsinki"/>
    <x v="3"/>
    <n v="6.6517499999999997E-3"/>
    <n v="0.45631004999999997"/>
    <n v="4.7892600000000005"/>
    <n v="0.32854323600000002"/>
  </r>
  <r>
    <n v="231"/>
    <s v="koz1"/>
    <s v="gqdc/v1.5.2-stable-53b6a36d"/>
    <s v="linux-amd64/go1.13.4"/>
    <s v="47 ms"/>
    <n v="21"/>
    <s v="#24872769"/>
    <s v="2m ago"/>
    <n v="91.36999999999999"/>
    <s v="St Louis"/>
    <x v="1"/>
    <n v="6.8527499999999986E-3"/>
    <n v="2.6421017471249995"/>
    <n v="4.9339799999999991"/>
    <n v="1.9023132579299995"/>
  </r>
  <r>
    <n v="232"/>
    <s v="koz2"/>
    <s v="gqdc/v1.5.2-stable-53b6a36d"/>
    <s v="linux-amd64/go1.13.4"/>
    <s v="103 ms"/>
    <n v="24"/>
    <s v="#24872422"/>
    <s v="15m ago"/>
    <n v="91.96"/>
    <s v="St Louis"/>
    <x v="1"/>
    <n v="6.8969999999999995E-3"/>
    <n v="2.6591624894999999"/>
    <n v="4.9658399999999991"/>
    <n v="1.9145969924399997"/>
  </r>
  <r>
    <n v="233"/>
    <s v="Kryptonit"/>
    <s v="gqdc/v1.5.2-stable-53b6a36d"/>
    <s v="windows-amd64/go1.13.4"/>
    <s v="27 ms"/>
    <n v="1"/>
    <s v="#24873701"/>
    <s v="3m ago"/>
    <n v="90.77"/>
    <s v="Gdansk"/>
    <x v="12"/>
    <n v="9.077E-3"/>
    <n v="6.4428545999999995"/>
    <n v="6.5354399999999995"/>
    <n v="4.6388553119999996"/>
  </r>
  <r>
    <n v="234"/>
    <s v="Larry1"/>
    <s v="gqdc/v1.5.2-stable-53b6a36d"/>
    <s v="linux-arm/go1.13.4"/>
    <s v="64 ms"/>
    <n v="8"/>
    <s v="#24873700"/>
    <s v="3m ago"/>
    <n v="88.39"/>
    <s v="Ostra Vetere"/>
    <x v="0"/>
    <n v="4.4194999999999998E-3"/>
    <n v="0.94312129999999994"/>
    <n v="3.1820399999999998"/>
    <n v="0.679047336"/>
  </r>
  <r>
    <n v="235"/>
    <s v="Larry2"/>
    <s v="gqdc/v1.5.2-stable-53b6a36d"/>
    <s v="linux-arm/go1.13.4"/>
    <s v="46 ms"/>
    <n v="8"/>
    <s v="#24873709"/>
    <s v="3m ago"/>
    <n v="84.38"/>
    <s v="Ostra Vetere"/>
    <x v="0"/>
    <n v="4.2189999999999997E-3"/>
    <n v="0.90033459999999998"/>
    <n v="3.0376799999999995"/>
    <n v="0.64824091199999989"/>
  </r>
  <r>
    <n v="236"/>
    <s v="Larry3"/>
    <s v="gqdc/v1.5.2-stable-53b6a36d"/>
    <s v="linux-arm/go1.13.4"/>
    <s v="26 ms"/>
    <n v="8"/>
    <s v="#24873466"/>
    <s v="6m ago"/>
    <n v="88.69"/>
    <s v="Ostra Vetere"/>
    <x v="0"/>
    <n v="4.4345000000000001E-3"/>
    <n v="0.94632230000000006"/>
    <n v="3.1928399999999999"/>
    <n v="0.68135205599999993"/>
  </r>
  <r>
    <n v="237"/>
    <s v="Larry4"/>
    <s v="gqdc/v1.5.2-stable-53b6a36d"/>
    <s v="linux-arm/go1.13.4"/>
    <s v="51 ms"/>
    <n v="8"/>
    <s v="#24873709"/>
    <s v="2m ago"/>
    <n v="88.39"/>
    <s v="Ostra Vetere"/>
    <x v="0"/>
    <n v="4.4194999999999998E-3"/>
    <n v="0.94312129999999994"/>
    <n v="3.1820399999999998"/>
    <n v="0.679047336"/>
  </r>
  <r>
    <n v="238"/>
    <s v="Larry5"/>
    <s v="gqdc/v1.5.2-stable-53b6a36d"/>
    <s v="linux-arm/go1.13.4"/>
    <s v="50 ms"/>
    <n v="8"/>
    <s v="#24870536"/>
    <s v="2m ago"/>
    <n v="88.69"/>
    <s v="Ostra Vetere"/>
    <x v="0"/>
    <n v="4.4345000000000001E-3"/>
    <n v="0.94632230000000006"/>
    <n v="3.1928399999999999"/>
    <n v="0.68135205599999993"/>
  </r>
  <r>
    <n v="239"/>
    <s v="Larry6"/>
    <s v="gqdc/v1.5.2-stable-53b6a36d"/>
    <s v="linux-arm/go1.13.4"/>
    <s v="35 ms"/>
    <n v="8"/>
    <s v="#24873537"/>
    <s v="17m ago"/>
    <n v="88.990000000000009"/>
    <s v="Ostra Vetere"/>
    <x v="0"/>
    <n v="4.4495000000000003E-3"/>
    <n v="0.94952330000000007"/>
    <n v="3.20364"/>
    <n v="0.68365677600000008"/>
  </r>
  <r>
    <n v="240"/>
    <s v="Larry7"/>
    <s v="gqdc/v1.5.2-stable-53b6a36d"/>
    <s v="linux-arm/go1.13.4"/>
    <s v="26 ms"/>
    <n v="8"/>
    <s v="#24873684"/>
    <s v="3m ago"/>
    <n v="88.69"/>
    <s v="Ostra Vetere"/>
    <x v="0"/>
    <n v="4.4345000000000001E-3"/>
    <n v="0.94632230000000006"/>
    <n v="3.1928399999999999"/>
    <n v="0.68135205599999993"/>
  </r>
  <r>
    <n v="241"/>
    <s v="Larry8"/>
    <s v="gqdc/v1.5.2-stable-53b6a36d"/>
    <s v="linux-arm/go1.13.4"/>
    <s v="34 ms"/>
    <n v="8"/>
    <s v="#24873026"/>
    <s v="10m ago"/>
    <n v="88.1"/>
    <s v="Ostra Vetere"/>
    <x v="0"/>
    <n v="4.4050000000000001E-3"/>
    <n v="0.94002700000000006"/>
    <n v="3.1716000000000002"/>
    <n v="0.67681944000000005"/>
  </r>
  <r>
    <n v="242"/>
    <s v="LendingSolution-light1"/>
    <s v="gqdc/v1.5.2-stable-53b6a36d"/>
    <s v="linux-amd64/go1.13.4"/>
    <s v="17 ms"/>
    <n v="16"/>
    <s v="#24871372"/>
    <s v="3m ago"/>
    <n v="90.48"/>
    <s v="Milan"/>
    <x v="0"/>
    <n v="6.7859999999999995E-3"/>
    <n v="1.4481324"/>
    <n v="4.8859199999999996"/>
    <n v="1.0426553280000002"/>
  </r>
  <r>
    <n v="243"/>
    <s v="LendingSolution1"/>
    <s v="gqdc/v1.5.2-stable-53b6a36d"/>
    <s v="linux-amd64/go1.13.4"/>
    <s v="19 ms"/>
    <n v="8"/>
    <s v="#24871220"/>
    <s v="10m ago"/>
    <n v="91.96"/>
    <s v="Milan"/>
    <x v="0"/>
    <n v="6.8969999999999995E-3"/>
    <n v="1.4718198"/>
    <n v="4.9658399999999991"/>
    <n v="1.0597102559999998"/>
  </r>
  <r>
    <n v="244"/>
    <s v="lisbona"/>
    <s v="gqdc/v1.5.2-stable-53b6a36d"/>
    <s v="linux-amd64/go1.13.4"/>
    <s v="5 ms"/>
    <n v="8"/>
    <s v="#24872564"/>
    <s v="4m ago"/>
    <n v="91.96"/>
    <s v="Milan"/>
    <x v="0"/>
    <n v="6.8969999999999995E-3"/>
    <n v="1.4718198"/>
    <n v="4.9658399999999991"/>
    <n v="1.0597102559999998"/>
  </r>
  <r>
    <n v="245"/>
    <s v="LUCKY NODE SDCM 19"/>
    <s v="gqdc/v1.5.2-stable-1528b791"/>
    <s v="linux-amd64/go1.12"/>
    <s v="10 ms"/>
    <n v="25"/>
    <s v="#24873652"/>
    <s v="3m ago"/>
    <n v="90.77"/>
    <s v="Nuremberg"/>
    <x v="2"/>
    <n v="6.8077499999999987E-3"/>
    <n v="2.3759047499999997"/>
    <n v="4.9015799999999992"/>
    <n v="1.7106514199999996"/>
  </r>
  <r>
    <n v="246"/>
    <s v="Ludwig"/>
    <s v="gqdc/v1.5.2-stable-1528b791"/>
    <s v="linux-amd64/go1.12"/>
    <s v="51 ms"/>
    <n v="8"/>
    <s v="#24873686"/>
    <s v="3m ago"/>
    <n v="91.96"/>
    <s v="Washington"/>
    <x v="1"/>
    <n v="6.8969999999999995E-3"/>
    <n v="2.6591624894999999"/>
    <n v="4.9658399999999991"/>
    <n v="1.9145969924399997"/>
  </r>
  <r>
    <n v="247"/>
    <s v="Luglio"/>
    <s v="gqdc/v1.5.2-stable-53b6a36d"/>
    <s v="linux-amd64/go1.13.4"/>
    <s v="12 ms"/>
    <n v="25"/>
    <s v="#24872304"/>
    <s v="5m ago"/>
    <n v="89.58"/>
    <s v="Nuremberg"/>
    <x v="2"/>
    <n v="6.7184999999999996E-3"/>
    <n v="2.3447564999999999"/>
    <n v="4.8373200000000001"/>
    <n v="1.68822468"/>
  </r>
  <r>
    <n v="248"/>
    <s v="Lumachina"/>
    <s v="gqdc/v1.5.2-stable-1528b791"/>
    <s v="linux-amd64/go1.12"/>
    <s v="11 ms"/>
    <n v="22"/>
    <s v="#24871224"/>
    <s v="4m ago"/>
    <n v="86.9"/>
    <s v="Nuremberg"/>
    <x v="2"/>
    <n v="6.5175000000000007E-3"/>
    <n v="2.2746075000000001"/>
    <n v="4.6926000000000005"/>
    <n v="1.6377174000000003"/>
  </r>
  <r>
    <n v="249"/>
    <s v="LuSi"/>
    <s v="gqdc/v1.5.2-stable-1528b791"/>
    <s v="linux-amd64/go1.12"/>
    <s v="37 ms"/>
    <n v="25"/>
    <s v="#24873620"/>
    <s v="10m ago"/>
    <n v="91.67"/>
    <s v="Nuremberg"/>
    <x v="2"/>
    <n v="6.8752499999999994E-3"/>
    <n v="2.39946225"/>
    <n v="4.9501799999999996"/>
    <n v="1.7276128199999998"/>
  </r>
  <r>
    <n v="250"/>
    <s v="Madbit"/>
    <s v="gqdc/v1.5.2-stable-1528b791"/>
    <s v="linux-amd64/go1.12"/>
    <s v="50 ms"/>
    <n v="24"/>
    <s v="#24872257"/>
    <s v="18m ago"/>
    <n v="91.36999999999999"/>
    <s v="Nuremberg"/>
    <x v="2"/>
    <n v="6.8527499999999986E-3"/>
    <n v="2.3916097499999993"/>
    <n v="4.9339799999999991"/>
    <n v="1.7219590199999997"/>
  </r>
  <r>
    <n v="251"/>
    <s v="Maggiele"/>
    <s v="gqdc/v1.5.2-stable-1528b791"/>
    <s v="linux-amd64/go1.12"/>
    <s v="12 ms"/>
    <n v="23"/>
    <s v="#24873665"/>
    <s v="6m ago"/>
    <n v="91.96"/>
    <s v="Nuremberg"/>
    <x v="2"/>
    <n v="6.8969999999999995E-3"/>
    <n v="2.4070529999999999"/>
    <n v="4.9658399999999991"/>
    <n v="1.7330781599999998"/>
  </r>
  <r>
    <n v="252"/>
    <s v="Maggio"/>
    <s v="gqdc/v1.5.2-stable-53b6a36d"/>
    <s v="linux-amd64/go1.13.4"/>
    <s v="222 ms"/>
    <n v="10"/>
    <s v="#24873681"/>
    <s v="5m ago"/>
    <n v="91.96"/>
    <s v="Nuremberg"/>
    <x v="2"/>
    <n v="6.8969999999999995E-3"/>
    <n v="2.4070529999999999"/>
    <n v="4.9658399999999991"/>
    <n v="1.7330781599999998"/>
  </r>
  <r>
    <n v="253"/>
    <s v="Magpie"/>
    <s v="gqdc/v1.5.2-stable-1528b791"/>
    <s v="linux-amd64/go1.12"/>
    <s v="38 ms"/>
    <n v="24"/>
    <s v="#24872855"/>
    <s v="2m ago"/>
    <n v="90.18"/>
    <s v="Nuremberg"/>
    <x v="2"/>
    <n v="6.7635000000000004E-3"/>
    <n v="2.3604615"/>
    <n v="4.8697200000000009"/>
    <n v="1.6995322800000003"/>
  </r>
  <r>
    <n v="254"/>
    <s v="Marco 79"/>
    <s v="gqdc/v1.5.2-stable-1528b791"/>
    <s v="linux-amd64/go1.12"/>
    <s v="8 ms"/>
    <n v="8"/>
    <s v="#24871623"/>
    <s v="9m ago"/>
    <n v="91.36999999999999"/>
    <s v="Essen"/>
    <x v="2"/>
    <n v="6.8527499999999986E-3"/>
    <n v="2.3916097499999993"/>
    <n v="4.9339799999999991"/>
    <n v="1.7219590199999997"/>
  </r>
  <r>
    <n v="255"/>
    <s v="MarSim"/>
    <s v="gqdc/v1.5.2-stable-1528b791"/>
    <s v="linux-amd64/go1.12"/>
    <s v="8 ms"/>
    <n v="20"/>
    <s v="#24873189"/>
    <s v="6m ago"/>
    <n v="90.77"/>
    <s v="Los Angeles"/>
    <x v="1"/>
    <n v="6.8077499999999987E-3"/>
    <n v="2.6247518396249996"/>
    <n v="4.9015799999999992"/>
    <n v="1.8898213245299997"/>
  </r>
  <r>
    <n v="256"/>
    <s v="Martina_1"/>
    <s v="gqdc/v1.5.2-stable-53b6a36d"/>
    <s v="linux-amd64/go1.13.4"/>
    <s v="31 ms"/>
    <n v="19"/>
    <s v="#24873468"/>
    <s v="17m ago"/>
    <n v="91.96"/>
    <s v="Düsseldorf"/>
    <x v="2"/>
    <n v="6.8969999999999995E-3"/>
    <n v="2.4070529999999999"/>
    <n v="4.9658399999999991"/>
    <n v="1.7330781599999998"/>
  </r>
  <r>
    <n v="257"/>
    <s v="Martina_2"/>
    <s v="gqdc/v1.5.2-stable-53b6a36d"/>
    <s v="linux-amd64/go1.13.4"/>
    <s v="13 ms"/>
    <n v="19"/>
    <s v="#24871589"/>
    <s v="5m ago"/>
    <n v="91.36999999999999"/>
    <s v="Düsseldorf"/>
    <x v="2"/>
    <n v="6.8527499999999986E-3"/>
    <n v="2.3916097499999993"/>
    <n v="4.9339799999999991"/>
    <n v="1.7219590199999997"/>
  </r>
  <r>
    <n v="258"/>
    <s v="Martina_3"/>
    <s v="gqdc/v1.5.2-stable-53b6a36d"/>
    <s v="linux-amd64/go1.13.4"/>
    <s v="501 ms"/>
    <n v="19"/>
    <s v="#24872834"/>
    <s v="3m ago"/>
    <n v="91.67"/>
    <s v="Nuremberg"/>
    <x v="2"/>
    <n v="6.8752499999999994E-3"/>
    <n v="2.39946225"/>
    <n v="4.9501799999999996"/>
    <n v="1.7276128199999998"/>
  </r>
  <r>
    <n v="259"/>
    <s v="Martina_4"/>
    <s v="gqdc/v1.5.2-stable-53b6a36d"/>
    <s v="linux-amd64/go1.13.4"/>
    <s v="26 ms"/>
    <n v="13"/>
    <s v="#24873616"/>
    <s v="5m ago"/>
    <n v="91.36999999999999"/>
    <s v="Nuremberg"/>
    <x v="2"/>
    <n v="6.8527499999999986E-3"/>
    <n v="2.3916097499999993"/>
    <n v="4.9339799999999991"/>
    <n v="1.7219590199999997"/>
  </r>
  <r>
    <n v="260"/>
    <s v="Martina_5"/>
    <s v="gqdc/v1.5.2-stable-53b6a36d"/>
    <s v="linux-amd64/go1.13.4"/>
    <s v="179 ms"/>
    <n v="21"/>
    <s v="#24872340"/>
    <s v="1 h ago"/>
    <n v="88.39"/>
    <s v="Nuremberg"/>
    <x v="2"/>
    <n v="6.6292499999999997E-3"/>
    <n v="2.3136082499999997"/>
    <n v="4.7730600000000001"/>
    <n v="1.66579794"/>
  </r>
  <r>
    <n v="261"/>
    <s v="Martina_6"/>
    <s v="gqdc/v1.5.2-stable-53b6a36d"/>
    <s v="linux-amd64/go1.13.4"/>
    <s v="26 ms"/>
    <n v="18"/>
    <s v="#24872109"/>
    <s v="5m ago"/>
    <n v="91.96"/>
    <s v="Nuremberg"/>
    <x v="2"/>
    <n v="6.8969999999999995E-3"/>
    <n v="2.4070529999999999"/>
    <n v="4.9658399999999991"/>
    <n v="1.7330781599999998"/>
  </r>
  <r>
    <n v="262"/>
    <s v="Martina_7"/>
    <s v="gqdc/v1.5.2-stable-53b6a36d"/>
    <s v="linux-amd64/go1.13.4"/>
    <s v="12 ms"/>
    <n v="15"/>
    <s v="#24872727"/>
    <s v="21m ago"/>
    <n v="91.67"/>
    <s v="Nuremberg"/>
    <x v="2"/>
    <n v="6.8752499999999994E-3"/>
    <n v="2.39946225"/>
    <n v="4.9501799999999996"/>
    <n v="1.7276128199999998"/>
  </r>
  <r>
    <n v="263"/>
    <s v="Martina_8"/>
    <s v="gqdc/v1.5.2-stable-53b6a36d"/>
    <s v="linux-amd64/go1.13.4"/>
    <s v="9 ms"/>
    <n v="23"/>
    <s v="#24872081"/>
    <s v="7m ago"/>
    <n v="91.67"/>
    <s v="Nuremberg"/>
    <x v="2"/>
    <n v="6.8752499999999994E-3"/>
    <n v="2.39946225"/>
    <n v="4.9501799999999996"/>
    <n v="1.7276128199999998"/>
  </r>
  <r>
    <n v="264"/>
    <s v="Martina_9"/>
    <s v="gqdc/v1.5.2-stable-53b6a36d"/>
    <s v="linux-amd64/go1.13.4"/>
    <s v="9 ms"/>
    <n v="16"/>
    <s v="#24870350"/>
    <s v="10m ago"/>
    <n v="91.96"/>
    <s v="Nuremberg"/>
    <x v="2"/>
    <n v="6.8969999999999995E-3"/>
    <n v="2.4070529999999999"/>
    <n v="4.9658399999999991"/>
    <n v="1.7330781599999998"/>
  </r>
  <r>
    <n v="265"/>
    <s v="Marzo"/>
    <s v="gqdc/v1.5.2-stable-53b6a36d"/>
    <s v="linux-amd64/go1.13.4"/>
    <s v="10 ms"/>
    <n v="13"/>
    <s v="#24869559"/>
    <s v="3m ago"/>
    <n v="91.96"/>
    <s v="Munich"/>
    <x v="2"/>
    <n v="6.8969999999999995E-3"/>
    <n v="2.4070529999999999"/>
    <n v="4.9658399999999991"/>
    <n v="1.7330781599999998"/>
  </r>
  <r>
    <n v="266"/>
    <s v="master dasim node"/>
    <s v="gqdc/v1.5.2-stable-53b6a36d"/>
    <s v="linux-arm64/go1.13.4"/>
    <s v="21 ms"/>
    <n v="8"/>
    <s v="#24873347"/>
    <s v="3m ago"/>
    <n v="91.36999999999999"/>
    <s v="Rome"/>
    <x v="0"/>
    <n v="4.5684999999999996E-3"/>
    <n v="0.9749179"/>
    <n v="3.2893199999999996"/>
    <n v="0.70194088799999999"/>
  </r>
  <r>
    <n v="267"/>
    <s v="master dasim node 2"/>
    <s v="gqdc/v1.5.2-stable-53b6a36d"/>
    <s v="linux-arm64/go1.13.4"/>
    <s v="21 ms"/>
    <n v="8"/>
    <s v="#24871983"/>
    <s v="3m ago"/>
    <n v="90.77"/>
    <s v="Rome"/>
    <x v="0"/>
    <n v="4.5385E-3"/>
    <n v="0.96851589999999999"/>
    <n v="3.2677199999999997"/>
    <n v="0.69733144799999991"/>
  </r>
  <r>
    <n v="268"/>
    <s v="MasterQ"/>
    <s v="gqdc/v1.5.2-stable-1528b791"/>
    <s v="linux-amd64/go1.12"/>
    <s v="6 ms"/>
    <n v="0"/>
    <s v="#21528598"/>
    <s v="3m ago"/>
    <n v="91.96"/>
    <s v="Dublin"/>
    <x v="5"/>
    <n v="6.8969999999999995E-3"/>
    <n v="1.9215042"/>
    <n v="4.9658399999999991"/>
    <n v="1.3834830239999998"/>
  </r>
  <r>
    <n v="269"/>
    <s v="MattiLo"/>
    <s v="gqdc/v1.5.2-stable-1528b791"/>
    <s v="linux-amd64/go1.12"/>
    <s v="13 ms"/>
    <n v="25"/>
    <s v="#24872990"/>
    <s v="3m ago"/>
    <n v="91.67"/>
    <s v="Nuremberg"/>
    <x v="2"/>
    <n v="6.8752499999999994E-3"/>
    <n v="2.39946225"/>
    <n v="4.9501799999999996"/>
    <n v="1.7276128199999998"/>
  </r>
  <r>
    <n v="270"/>
    <s v="Mavedo"/>
    <s v="gqdc/v1.5.2-stable-53b6a36d"/>
    <s v="linux-amd64/go1.13.4"/>
    <s v="8 ms"/>
    <n v="21"/>
    <s v="#24873653"/>
    <s v="7m ago"/>
    <n v="91.07"/>
    <s v="Düsseldorf"/>
    <x v="2"/>
    <n v="6.8302499999999986E-3"/>
    <n v="2.3837572499999995"/>
    <n v="4.9177799999999987"/>
    <n v="1.7163052199999995"/>
  </r>
  <r>
    <n v="271"/>
    <s v="Max"/>
    <s v="gqdc/v1.5.2-stable-53b6a36d"/>
    <s v="linux-amd64/go1.13.4"/>
    <s v="51 ms"/>
    <n v="19"/>
    <s v="#24871521"/>
    <s v="3m ago"/>
    <n v="91.36999999999999"/>
    <s v="Portsmouth"/>
    <x v="6"/>
    <n v="6.8527499999999986E-3"/>
    <n v="1.5624269999999998"/>
    <n v="4.9339799999999991"/>
    <n v="1.1249474399999999"/>
  </r>
  <r>
    <n v="272"/>
    <s v="maxcarla"/>
    <s v="gqdc/v1.5.2-stable-1528b791"/>
    <s v="linux-amd64/go1.12"/>
    <s v="40 ms"/>
    <n v="25"/>
    <s v="#24873673"/>
    <s v="4m ago"/>
    <n v="89.88000000000001"/>
    <s v="Nuremberg"/>
    <x v="2"/>
    <n v="6.7410000000000005E-3"/>
    <n v="2.3526090000000002"/>
    <n v="4.8535200000000005"/>
    <n v="1.6938784800000002"/>
  </r>
  <r>
    <n v="273"/>
    <s v="MIKI1"/>
    <s v="gqdc/v1.5.2-stable-1528b791"/>
    <s v="linux-amd64/go1.12"/>
    <s v="14 ms"/>
    <n v="23"/>
    <s v="#24871960"/>
    <s v="3m ago"/>
    <n v="84.23"/>
    <s v="Düsseldorf"/>
    <x v="2"/>
    <n v="6.3172499999999999E-3"/>
    <n v="2.2047202499999998"/>
    <n v="4.5484200000000001"/>
    <n v="1.5873985800000001"/>
  </r>
  <r>
    <n v="274"/>
    <s v="MIKI10"/>
    <s v="gqdc/v1.5.2-stable-1528b791"/>
    <s v="linux-amd64/go1.12"/>
    <s v="12 ms"/>
    <n v="24"/>
    <s v="#24871266"/>
    <s v="3m ago"/>
    <n v="89.88000000000001"/>
    <s v="Düsseldorf"/>
    <x v="2"/>
    <n v="6.7410000000000005E-3"/>
    <n v="2.3526090000000002"/>
    <n v="4.8535200000000005"/>
    <n v="1.6938784800000002"/>
  </r>
  <r>
    <n v="275"/>
    <s v="MIKI2"/>
    <s v="gqdc/v1.5.2-stable-1528b791"/>
    <s v="linux-amd64/go1.12"/>
    <s v="13 ms"/>
    <n v="25"/>
    <s v="#24873374"/>
    <s v="3m ago"/>
    <n v="91.07"/>
    <s v="Düsseldorf"/>
    <x v="2"/>
    <n v="6.8302499999999986E-3"/>
    <n v="2.3837572499999995"/>
    <n v="4.9177799999999987"/>
    <n v="1.7163052199999995"/>
  </r>
  <r>
    <n v="276"/>
    <s v="MIKI3"/>
    <s v="gqdc/v1.5.2-stable-1528b791"/>
    <s v="linux-amd64/go1.12"/>
    <s v="11 ms"/>
    <n v="25"/>
    <s v="#24867968"/>
    <s v="4m ago"/>
    <n v="88.39"/>
    <s v="Düsseldorf"/>
    <x v="2"/>
    <n v="6.6292499999999997E-3"/>
    <n v="2.3136082499999997"/>
    <n v="4.7730600000000001"/>
    <n v="1.66579794"/>
  </r>
  <r>
    <n v="277"/>
    <s v="MIKI5"/>
    <s v="gqdc/v1.5.2-stable-1528b791"/>
    <s v="linux-amd64/go1.12"/>
    <s v="14 ms"/>
    <n v="25"/>
    <s v="#24873329"/>
    <s v="3m ago"/>
    <n v="91.96"/>
    <s v="Düsseldorf"/>
    <x v="2"/>
    <n v="6.8969999999999995E-3"/>
    <n v="2.4070529999999999"/>
    <n v="4.9658399999999991"/>
    <n v="1.7330781599999998"/>
  </r>
  <r>
    <n v="278"/>
    <s v="MIKI7"/>
    <s v="gqdc/v1.5.2-stable-1528b791"/>
    <s v="linux-amd64/go1.12"/>
    <s v="8 ms"/>
    <n v="25"/>
    <s v="#24872851"/>
    <s v="3m ago"/>
    <n v="91.96"/>
    <s v="Düsseldorf"/>
    <x v="2"/>
    <n v="6.8969999999999995E-3"/>
    <n v="2.4070529999999999"/>
    <n v="4.9658399999999991"/>
    <n v="1.7330781599999998"/>
  </r>
  <r>
    <n v="279"/>
    <s v="MIKI8"/>
    <s v="gqdc/v1.5.2-stable-1528b791"/>
    <s v="linux-amd64/go1.12"/>
    <s v="17 ms"/>
    <n v="20"/>
    <s v="#24872876"/>
    <s v="6m ago"/>
    <n v="90.18"/>
    <s v="Düsseldorf"/>
    <x v="2"/>
    <n v="6.7635000000000004E-3"/>
    <n v="2.3604615"/>
    <n v="4.8697200000000009"/>
    <n v="1.6995322800000003"/>
  </r>
  <r>
    <n v="280"/>
    <s v="MIKI9"/>
    <s v="gqdc/v1.5.2-stable-1528b791"/>
    <s v="linux-amd64/go1.12"/>
    <s v="23 ms"/>
    <n v="25"/>
    <s v="#24873157"/>
    <s v="5m ago"/>
    <n v="87.8"/>
    <s v="Düsseldorf"/>
    <x v="2"/>
    <n v="6.5849999999999997E-3"/>
    <n v="2.298165"/>
    <n v="4.7411999999999992"/>
    <n v="1.6546787999999997"/>
  </r>
  <r>
    <n v="281"/>
    <s v="MIKIMIKI4"/>
    <s v="gqdc/v1.5.2-stable-1528b791"/>
    <s v="linux-amd64/go1.12"/>
    <s v="14 ms"/>
    <n v="18"/>
    <s v="#24872270"/>
    <s v="4m ago"/>
    <n v="87.5"/>
    <s v="Düsseldorf"/>
    <x v="2"/>
    <n v="6.5624999999999998E-3"/>
    <n v="2.2903124999999998"/>
    <n v="4.7249999999999996"/>
    <n v="1.649025"/>
  </r>
  <r>
    <n v="282"/>
    <s v="MIKIMIKI6"/>
    <s v="gqdc/v1.5.2-stable-1528b791"/>
    <s v="linux-amd64/go1.12"/>
    <s v="8 ms"/>
    <n v="25"/>
    <s v="#24871622"/>
    <s v="4m ago"/>
    <n v="91.96"/>
    <s v="Düsseldorf"/>
    <x v="2"/>
    <n v="6.8969999999999995E-3"/>
    <n v="2.4070529999999999"/>
    <n v="4.9658399999999991"/>
    <n v="1.7330781599999998"/>
  </r>
  <r>
    <n v="283"/>
    <s v="Milo"/>
    <s v="gqdc/v1.5.2-stable-53b6a36d"/>
    <s v="linux-amd64/go1.13.4"/>
    <s v="8 ms"/>
    <n v="10"/>
    <s v="#24873017"/>
    <s v="3m ago"/>
    <n v="83.33"/>
    <s v="Düsseldorf"/>
    <x v="2"/>
    <n v="6.2497499999999992E-3"/>
    <n v="2.1811627499999999"/>
    <n v="4.4998199999999997"/>
    <n v="1.5704371799999999"/>
  </r>
  <r>
    <n v="284"/>
    <s v="Mincian Node"/>
    <s v="gqdc/v1.4.0-stable-1528b791"/>
    <s v="linux-amd64/go1.12"/>
    <s v="10 ms"/>
    <n v="21"/>
    <s v="#24870027"/>
    <s v="4m ago"/>
    <n v="91.07"/>
    <s v="Nuremberg"/>
    <x v="2"/>
    <n v="6.8302499999999986E-3"/>
    <n v="2.3837572499999995"/>
    <n v="4.9177799999999987"/>
    <n v="1.7163052199999995"/>
  </r>
  <r>
    <n v="285"/>
    <s v="MINO"/>
    <s v="gqdc/v1.5.2-stable-1528b791"/>
    <s v="linux-amd64/go1.12"/>
    <s v="10 ms"/>
    <n v="11"/>
    <s v="#24873138"/>
    <s v="3m ago"/>
    <n v="91.96"/>
    <s v="Falkenstein"/>
    <x v="2"/>
    <n v="6.8969999999999995E-3"/>
    <n v="2.4070529999999999"/>
    <n v="4.9658399999999991"/>
    <n v="1.7330781599999998"/>
  </r>
  <r>
    <n v="286"/>
    <s v="Morfeus"/>
    <s v="gqdc/v1.5.2-stable-1528b791"/>
    <s v="linux-amd64/go1.12"/>
    <s v="10 ms"/>
    <n v="25"/>
    <s v="#24870154"/>
    <s v="5m ago"/>
    <n v="91.96"/>
    <s v="Nuremberg"/>
    <x v="2"/>
    <n v="6.8969999999999995E-3"/>
    <n v="2.4070529999999999"/>
    <n v="4.9658399999999991"/>
    <n v="1.7330781599999998"/>
  </r>
  <r>
    <n v="287"/>
    <s v="mosca"/>
    <s v="gqdc/v1.5.2-stable-53b6a36d"/>
    <s v="linux-amd64/go1.13.4"/>
    <s v="4 ms"/>
    <n v="8"/>
    <s v="#24871557"/>
    <s v="3m ago"/>
    <n v="91.96"/>
    <s v="Milan"/>
    <x v="0"/>
    <n v="6.8969999999999995E-3"/>
    <n v="1.4718198"/>
    <n v="4.9658399999999991"/>
    <n v="1.0597102559999998"/>
  </r>
  <r>
    <n v="288"/>
    <s v="Mr.Trippa"/>
    <s v="gqdc/v1.5.2-stable-53b6a36d"/>
    <s v="linux-386/go1.13.4"/>
    <s v="15 ms"/>
    <n v="8"/>
    <s v="#24873569"/>
    <s v="5m ago"/>
    <n v="91.36999999999999"/>
    <s v="Seveso"/>
    <x v="0"/>
    <n v="6.8527499999999986E-3"/>
    <n v="1.4623768499999998"/>
    <n v="4.9339799999999991"/>
    <n v="1.0529113319999999"/>
  </r>
  <r>
    <n v="289"/>
    <s v="MrW-Diego"/>
    <s v="gqdc/v1.5.2-stable-53b6a36d"/>
    <s v="linux-amd64/go1.13.4"/>
    <s v="8 ms"/>
    <n v="9"/>
    <s v="#24872578"/>
    <s v="3m ago"/>
    <n v="90.77"/>
    <s v="Frankfurt am Main"/>
    <x v="2"/>
    <n v="6.8077499999999987E-3"/>
    <n v="2.3759047499999997"/>
    <n v="4.9015799999999992"/>
    <n v="1.7106514199999996"/>
  </r>
  <r>
    <n v="290"/>
    <s v="MrW-Eky"/>
    <s v="gqdc/v1.5.2-stable-53b6a36d"/>
    <s v="linux-amd64/go1.13.4"/>
    <s v="195 ms"/>
    <n v="11"/>
    <s v="#24873524"/>
    <s v="18m ago"/>
    <n v="91.36999999999999"/>
    <s v="Amsterdam"/>
    <x v="13"/>
    <n v="6.8527499999999986E-3"/>
    <n v="2.2504430999999996"/>
    <n v="4.9339799999999991"/>
    <n v="1.6203190319999996"/>
  </r>
  <r>
    <n v="291"/>
    <s v="MrW-Jigen"/>
    <s v="gqdc/v1.5.2-stable-53b6a36d"/>
    <s v="linux-amd64/go1.13.4"/>
    <s v="64 ms"/>
    <n v="21"/>
    <s v="#24873052"/>
    <s v="2m ago"/>
    <n v="91.67"/>
    <s v="Manassas"/>
    <x v="1"/>
    <n v="6.8752499999999994E-3"/>
    <n v="2.6507767008749998"/>
    <n v="4.9501799999999996"/>
    <n v="1.9085592246299998"/>
  </r>
  <r>
    <n v="292"/>
    <s v="MrW-Lupin"/>
    <s v="gqdc/v1.5.2-stable-1528b791"/>
    <s v="linux-amd64/go1.12"/>
    <s v="14 ms"/>
    <n v="13"/>
    <s v="#24872346"/>
    <s v="3m ago"/>
    <n v="91.67"/>
    <s v="Madrid"/>
    <x v="14"/>
    <n v="6.8752499999999994E-3"/>
    <n v="1.0752891"/>
    <n v="4.9501799999999996"/>
    <n v="0.77420815199999993"/>
  </r>
  <r>
    <n v="293"/>
    <s v="MrW-Mad"/>
    <s v="gqdc/v1.5.2-stable-53b6a36d"/>
    <s v="linux-amd64/go1.13.4"/>
    <s v="10 ms"/>
    <n v="21"/>
    <s v="#24863629"/>
    <s v="2m ago"/>
    <n v="87.5"/>
    <s v="Alkmaar"/>
    <x v="13"/>
    <n v="6.5624999999999998E-3"/>
    <n v="2.155125"/>
    <n v="4.7249999999999996"/>
    <n v="1.5516899999999998"/>
  </r>
  <r>
    <n v="294"/>
    <s v="MrW-Mimma"/>
    <s v="gqdc/v1.5.2-stable-53b6a36d"/>
    <s v="linux-amd64/go1.13.4"/>
    <s v="25 ms"/>
    <n v="10"/>
    <s v="#24870833"/>
    <s v="2m ago"/>
    <n v="91.67"/>
    <s v="Moscow"/>
    <x v="15"/>
    <n v="6.8752499999999994E-3"/>
    <n v="2.5782187499999996"/>
    <n v="4.9501799999999996"/>
    <n v="1.8563174999999998"/>
  </r>
  <r>
    <n v="295"/>
    <s v="MrW-Moma"/>
    <s v="gqdc/v1.5.2-stable-1528b791"/>
    <s v="linux-amd64/go1.12"/>
    <s v="9 ms"/>
    <n v="20"/>
    <s v="#24873518"/>
    <s v="6m ago"/>
    <n v="89.88000000000001"/>
    <s v="Luxembourg"/>
    <x v="16"/>
    <n v="6.7410000000000005E-3"/>
    <n v="0.370755"/>
    <n v="4.8535200000000005"/>
    <n v="0.2669436"/>
  </r>
  <r>
    <n v="296"/>
    <s v="MrW-Yoda"/>
    <s v="gqdc/v1.5.2-stable-53b6a36d"/>
    <s v="linux-amd64/go1.13.4"/>
    <s v="5 ms"/>
    <n v="20"/>
    <s v="#24872269"/>
    <s v="4m ago"/>
    <n v="91.96"/>
    <s v="Dublin"/>
    <x v="5"/>
    <n v="6.8969999999999995E-3"/>
    <n v="1.9215042"/>
    <n v="4.9658399999999991"/>
    <n v="1.3834830239999998"/>
  </r>
  <r>
    <n v="297"/>
    <s v="myquadrans2021"/>
    <s v="gqdc/v1.5.2-stable-1528b791"/>
    <s v="linux-arm64/go1.12"/>
    <s v="14 ms"/>
    <n v="0"/>
    <s v="#22202951"/>
    <s v="3m ago"/>
    <n v="91.96"/>
    <s v="Camburg"/>
    <x v="2"/>
    <n v="6.8969999999999995E-3"/>
    <n v="2.4070529999999999"/>
    <n v="4.9658399999999991"/>
    <n v="1.7330781599999998"/>
  </r>
  <r>
    <n v="298"/>
    <s v="NA Node"/>
    <s v="gqdc/v1.5.2-stable-1528b791"/>
    <s v="linux-amd64/go1.12"/>
    <s v="78 ms"/>
    <n v="13"/>
    <s v="#24873111"/>
    <s v="3m ago"/>
    <n v="91.96"/>
    <s v="Singapore"/>
    <x v="9"/>
    <n v="6.8969999999999995E-3"/>
    <n v="2.8139759999999998"/>
    <n v="4.9658399999999991"/>
    <n v="2.0260627199999997"/>
  </r>
  <r>
    <n v="299"/>
    <s v="nairobi"/>
    <s v="gqdc/v1.5.2-stable-53b6a36d"/>
    <s v="linux-amd64/go1.13.4"/>
    <s v="2 ms"/>
    <n v="8"/>
    <s v="#24873403"/>
    <s v="3m ago"/>
    <n v="91.96"/>
    <s v="Milan"/>
    <x v="0"/>
    <n v="6.8969999999999995E-3"/>
    <n v="1.4718198"/>
    <n v="4.9658399999999991"/>
    <n v="1.0597102559999998"/>
  </r>
  <r>
    <n v="300"/>
    <s v="Nanetto"/>
    <s v="gqdc/v1.5.2-stable-1528b791"/>
    <s v="linux-amd64/go1.12"/>
    <s v="13 ms"/>
    <n v="25"/>
    <s v="#24873493"/>
    <s v="12m ago"/>
    <n v="91.36999999999999"/>
    <s v="Nuremberg"/>
    <x v="2"/>
    <n v="6.8527499999999986E-3"/>
    <n v="2.3916097499999993"/>
    <n v="4.9339799999999991"/>
    <n v="1.7219590199999997"/>
  </r>
  <r>
    <n v="301"/>
    <s v="Nightingale"/>
    <s v="gqdc/v1.5.2-stable-1528b791"/>
    <s v="linux-amd64/go1.12"/>
    <s v="465 ms"/>
    <n v="12"/>
    <s v="#24872806"/>
    <s v="22m ago"/>
    <n v="88.1"/>
    <s v="Nuremberg"/>
    <x v="2"/>
    <n v="6.6074999999999997E-3"/>
    <n v="2.3060174999999998"/>
    <n v="4.7573999999999996"/>
    <n v="1.6603326"/>
  </r>
  <r>
    <n v="302"/>
    <s v="nociana"/>
    <s v="gqdc/v1.5.2-stable-53b6a36d"/>
    <s v="linux-amd64/go1.13.4"/>
    <s v="11 ms"/>
    <n v="25"/>
    <s v="#24872138"/>
    <s v="4m ago"/>
    <n v="90.48"/>
    <s v="Nuremberg"/>
    <x v="2"/>
    <n v="6.7859999999999995E-3"/>
    <n v="2.3683139999999998"/>
    <n v="4.8859199999999996"/>
    <n v="1.70518608"/>
  </r>
  <r>
    <n v="303"/>
    <s v="nocianagens"/>
    <s v="gqdc/v1.5.2-stable-53b6a36d"/>
    <s v="linux-amd64/go1.13.4"/>
    <s v="13 ms"/>
    <n v="24"/>
    <s v="#24873050"/>
    <s v="58m ago"/>
    <n v="89.88000000000001"/>
    <s v="Nuremberg"/>
    <x v="2"/>
    <n v="6.7410000000000005E-3"/>
    <n v="2.3526090000000002"/>
    <n v="4.8535200000000005"/>
    <n v="1.6938784800000002"/>
  </r>
  <r>
    <n v="304"/>
    <s v="node_95"/>
    <s v="gqdc/v1.5.2-stable-1528b791"/>
    <s v="linux-arm64/go1.12"/>
    <s v="15 ms"/>
    <n v="0"/>
    <s v="#13118460"/>
    <s v="3m ago"/>
    <n v="90.77"/>
    <s v="Nembro"/>
    <x v="0"/>
    <n v="6.8077499999999987E-3"/>
    <n v="1.4527738499999998"/>
    <n v="4.9015799999999992"/>
    <n v="1.0459971719999999"/>
  </r>
  <r>
    <n v="305"/>
    <s v="Nodino84"/>
    <s v="gqdc/v1.5.2-stable-1528b791"/>
    <s v="linux-amd64/go1.12"/>
    <s v="9 ms"/>
    <n v="8"/>
    <s v="#24870592"/>
    <s v="21m ago"/>
    <n v="91.07"/>
    <s v="Nuremberg"/>
    <x v="2"/>
    <n v="6.8302499999999986E-3"/>
    <n v="2.3837572499999995"/>
    <n v="4.9177799999999987"/>
    <n v="1.7163052199999995"/>
  </r>
  <r>
    <n v="306"/>
    <s v="nodo1.bchain.enea.it"/>
    <s v="gqdc/v1.5.2-stable-53b6a36d"/>
    <s v="linux-amd64/go1.13.4"/>
    <s v="14 ms"/>
    <n v="25"/>
    <s v="#24873018"/>
    <s v="3m ago"/>
    <n v="86.9"/>
    <s v="Bologna"/>
    <x v="0"/>
    <n v="6.5175000000000007E-3"/>
    <n v="1.3908345000000002"/>
    <n v="4.6926000000000005"/>
    <n v="1.0014008400000001"/>
  </r>
  <r>
    <n v="307"/>
    <s v="nodo2.bchain.enea.it"/>
    <s v="gqdc/v1.5.2-stable-53b6a36d"/>
    <s v="linux-amd64/go1.13.4"/>
    <s v="14 ms"/>
    <n v="23"/>
    <s v="#24868571"/>
    <s v="4m ago"/>
    <n v="88.1"/>
    <s v="Bologna"/>
    <x v="0"/>
    <n v="6.6074999999999997E-3"/>
    <n v="1.4100405"/>
    <n v="4.7573999999999996"/>
    <n v="1.0152291600000001"/>
  </r>
  <r>
    <n v="308"/>
    <s v="Novembre"/>
    <s v="gqdc/v1.5.2-stable-53b6a36d"/>
    <s v="linux-amd64/go1.13.4"/>
    <s v="12 ms"/>
    <n v="25"/>
    <s v="#24873539"/>
    <s v="17m ago"/>
    <n v="89.88000000000001"/>
    <s v="Munich"/>
    <x v="2"/>
    <n v="6.7410000000000005E-3"/>
    <n v="2.3526090000000002"/>
    <n v="4.8535200000000005"/>
    <n v="1.6938784800000002"/>
  </r>
  <r>
    <n v="309"/>
    <s v="ocminer0"/>
    <s v="gqdc/v1.5.2-stable-53b6a36d"/>
    <s v="linux-amd64/go1.13.4"/>
    <s v="21 ms"/>
    <n v="2"/>
    <s v="#24873501"/>
    <s v="5m ago"/>
    <n v="91.67"/>
    <s v="Milan"/>
    <x v="0"/>
    <n v="6.8752499999999994E-3"/>
    <n v="1.46717835"/>
    <n v="4.9501799999999996"/>
    <n v="1.0563684120000001"/>
  </r>
  <r>
    <n v="310"/>
    <s v="ocminer1"/>
    <s v="gqdc/v1.5.2-stable-53b6a36d"/>
    <s v="linux-amd64/go1.13.4"/>
    <s v="19 ms"/>
    <n v="2"/>
    <s v="#24873465"/>
    <s v="9m ago"/>
    <n v="91.96"/>
    <s v="Milan"/>
    <x v="0"/>
    <n v="6.8969999999999995E-3"/>
    <n v="1.4718198"/>
    <n v="4.9658399999999991"/>
    <n v="1.0597102559999998"/>
  </r>
  <r>
    <n v="311"/>
    <s v="ocminer2"/>
    <s v="gqdc/v1.5.2-stable-53b6a36d"/>
    <s v="linux-amd64/go1.13.4"/>
    <s v="21 ms"/>
    <n v="2"/>
    <s v="#24873437"/>
    <s v="25m ago"/>
    <n v="91.36999999999999"/>
    <s v="Milan"/>
    <x v="0"/>
    <n v="6.8527499999999986E-3"/>
    <n v="1.4623768499999998"/>
    <n v="4.9339799999999991"/>
    <n v="1.0529113319999999"/>
  </r>
  <r>
    <n v="312"/>
    <s v="ocminer3"/>
    <s v="gqdc/v1.5.2-stable-53b6a36d"/>
    <s v="linux-amd64/go1.13.4"/>
    <s v="19 ms"/>
    <n v="2"/>
    <s v="#24873546"/>
    <s v="3m ago"/>
    <n v="91.96"/>
    <s v="Milan"/>
    <x v="0"/>
    <n v="6.8969999999999995E-3"/>
    <n v="1.4718198"/>
    <n v="4.9658399999999991"/>
    <n v="1.0597102559999998"/>
  </r>
  <r>
    <n v="313"/>
    <s v="ocminer4"/>
    <s v="gqdc/v1.5.2-stable-53b6a36d"/>
    <s v="linux-amd64/go1.13.4"/>
    <s v="18 ms"/>
    <n v="1"/>
    <s v="#24873698"/>
    <s v="3m ago"/>
    <n v="91.96"/>
    <s v="Milan"/>
    <x v="0"/>
    <n v="6.8969999999999995E-3"/>
    <n v="1.4718198"/>
    <n v="4.9658399999999991"/>
    <n v="1.0597102559999998"/>
  </r>
  <r>
    <n v="314"/>
    <s v="ocminer5"/>
    <s v="gqdc/v1.5.2-stable-53b6a36d"/>
    <s v="linux-amd64/go1.13.4"/>
    <s v="18 ms"/>
    <n v="3"/>
    <s v="#24873633"/>
    <s v="9m ago"/>
    <n v="90.18"/>
    <s v="Milan"/>
    <x v="0"/>
    <n v="6.7635000000000004E-3"/>
    <n v="1.4433309000000001"/>
    <n v="4.8697200000000009"/>
    <n v="1.0391982480000002"/>
  </r>
  <r>
    <n v="315"/>
    <s v="ocminer6"/>
    <s v="gqdc/v1.5.2-stable-53b6a36d"/>
    <s v="linux-amd64/go1.13.4"/>
    <s v="590 ms"/>
    <n v="3"/>
    <s v="#24873524"/>
    <s v="3m ago"/>
    <n v="91.96"/>
    <s v="Milan"/>
    <x v="0"/>
    <n v="6.8969999999999995E-3"/>
    <n v="1.4718198"/>
    <n v="4.9658399999999991"/>
    <n v="1.0597102559999998"/>
  </r>
  <r>
    <n v="316"/>
    <s v="ocminer7"/>
    <s v="gqdc/v1.5.2-stable-53b6a36d"/>
    <s v="linux-amd64/go1.13.4"/>
    <s v="19 ms"/>
    <n v="2"/>
    <s v="#24873645"/>
    <s v="3m ago"/>
    <n v="91.96"/>
    <s v="Milan"/>
    <x v="0"/>
    <n v="6.8969999999999995E-3"/>
    <n v="1.4718198"/>
    <n v="4.9658399999999991"/>
    <n v="1.0597102559999998"/>
  </r>
  <r>
    <n v="317"/>
    <s v="ocminer8"/>
    <s v="gqdc/v1.5.2-stable-53b6a36d"/>
    <s v="linux-amd64/go1.13.4"/>
    <s v="374 ms"/>
    <n v="2"/>
    <s v="#24873675"/>
    <s v="5m ago"/>
    <n v="91.96"/>
    <s v="Milan"/>
    <x v="0"/>
    <n v="6.8969999999999995E-3"/>
    <n v="1.4718198"/>
    <n v="4.9658399999999991"/>
    <n v="1.0597102559999998"/>
  </r>
  <r>
    <n v="318"/>
    <s v="ocminer9"/>
    <s v="gqdc/v1.5.2-stable-53b6a36d"/>
    <s v="linux-amd64/go1.13.4"/>
    <s v="70 ms"/>
    <n v="2"/>
    <s v="#24873698"/>
    <s v="2m ago"/>
    <n v="91.96"/>
    <s v="Milan"/>
    <x v="0"/>
    <n v="6.8969999999999995E-3"/>
    <n v="1.4718198"/>
    <n v="4.9658399999999991"/>
    <n v="1.0597102559999998"/>
  </r>
  <r>
    <n v="319"/>
    <s v="Octane"/>
    <s v="gqdc/v1.5.2-stable-1528b791"/>
    <s v="linux-amd64/go1.12"/>
    <s v="17 ms"/>
    <n v="23"/>
    <s v="#24872867"/>
    <s v="5m ago"/>
    <n v="76.790000000000006"/>
    <s v="Nuremberg"/>
    <x v="2"/>
    <n v="5.7592500000000005E-3"/>
    <n v="2.0099782500000001"/>
    <n v="4.1466600000000007"/>
    <n v="1.4471843400000002"/>
  </r>
  <r>
    <n v="320"/>
    <s v="Of.mer. S.r.l."/>
    <s v="gqdc/v1.5.2-stable-53b6a36d"/>
    <s v="linux-amd64/go1.13.4"/>
    <s v="161 ms"/>
    <n v="21"/>
    <s v="#24873486"/>
    <s v="3m ago"/>
    <n v="91.96"/>
    <s v="Singapore"/>
    <x v="9"/>
    <n v="6.8969999999999995E-3"/>
    <n v="2.8139759999999998"/>
    <n v="4.9658399999999991"/>
    <n v="2.0260627199999997"/>
  </r>
  <r>
    <n v="321"/>
    <s v="oslo"/>
    <s v="gqdc/v1.5.2-stable-53b6a36d"/>
    <s v="linux-amd64/go1.13.4"/>
    <s v="2 ms"/>
    <n v="8"/>
    <s v="#24873279"/>
    <s v="3m ago"/>
    <n v="91.96"/>
    <s v="Milan"/>
    <x v="0"/>
    <n v="6.8969999999999995E-3"/>
    <n v="1.4718198"/>
    <n v="4.9658399999999991"/>
    <n v="1.0597102559999998"/>
  </r>
  <r>
    <n v="322"/>
    <s v="Ottobre"/>
    <s v="gqdc/v1.5.2-stable-53b6a36d"/>
    <s v="linux-amd64/go1.13.4"/>
    <s v="13 ms"/>
    <n v="25"/>
    <s v="#24872873"/>
    <s v="4m ago"/>
    <n v="91.96"/>
    <s v="Nuremberg"/>
    <x v="2"/>
    <n v="6.8969999999999995E-3"/>
    <n v="2.4070529999999999"/>
    <n v="4.9658399999999991"/>
    <n v="1.7330781599999998"/>
  </r>
  <r>
    <n v="323"/>
    <s v="PA Team Research - www.pateam.it"/>
    <s v="gqdc/v1.5.2-stable-53b6a36d"/>
    <s v="linux-amd64/go1.13.4"/>
    <s v="6 ms"/>
    <n v="8"/>
    <s v="#24872514"/>
    <s v="4m ago"/>
    <n v="91.67"/>
    <s v="Amsterdam"/>
    <x v="13"/>
    <n v="6.8752499999999994E-3"/>
    <n v="2.2578320999999995"/>
    <n v="4.9501799999999996"/>
    <n v="1.6256391119999998"/>
  </r>
  <r>
    <n v="324"/>
    <s v="Panzer"/>
    <s v="gqdc/v1.5.2-stable-53b6a36d"/>
    <s v="linux-amd64/go1.13.4"/>
    <s v="7 ms"/>
    <n v="25"/>
    <s v="#24873634"/>
    <s v="9m ago"/>
    <n v="91.96"/>
    <s v="Corbas"/>
    <x v="4"/>
    <n v="6.8969999999999995E-3"/>
    <n v="0.35243669999999999"/>
    <n v="4.9658399999999991"/>
    <n v="0.25375442399999998"/>
  </r>
  <r>
    <n v="325"/>
    <s v="Paolasso"/>
    <s v="gqdc/v1.5.2-stable-53b6a36d"/>
    <s v="linux-amd64/go1.13.4"/>
    <s v="7 ms"/>
    <n v="25"/>
    <s v="#24873672"/>
    <s v="6m ago"/>
    <n v="87.2"/>
    <s v="Strasbourg"/>
    <x v="4"/>
    <n v="6.5400000000000007E-3"/>
    <n v="0.33419400000000005"/>
    <n v="4.7088000000000001"/>
    <n v="0.24061968000000003"/>
  </r>
  <r>
    <n v="326"/>
    <s v="Papillo"/>
    <s v="gqdc/v1.5.2-stable-1528b791"/>
    <s v="linux-amd64/go1.12"/>
    <s v="16 ms"/>
    <n v="22"/>
    <s v="#24873012"/>
    <s v="6m ago"/>
    <n v="90.18"/>
    <s v="Helsinki"/>
    <x v="3"/>
    <n v="6.7635000000000004E-3"/>
    <n v="0.4639761"/>
    <n v="4.8697200000000009"/>
    <n v="0.33406279200000005"/>
  </r>
  <r>
    <n v="327"/>
    <s v="PAT"/>
    <s v="gqdc/v1.5.2-stable-1528b791"/>
    <s v="linux-amd64/go1.12"/>
    <s v="7 ms"/>
    <n v="23"/>
    <s v="#24870168"/>
    <s v="2m ago"/>
    <n v="90.18"/>
    <s v="Düsseldorf"/>
    <x v="2"/>
    <n v="6.7635000000000004E-3"/>
    <n v="2.3604615"/>
    <n v="4.8697200000000009"/>
    <n v="1.6995322800000003"/>
  </r>
  <r>
    <n v="328"/>
    <s v="peppe 2022 node"/>
    <s v="gqdc/v1.5.2-stable-53b6a36d"/>
    <s v="linux-amd64/go1.13.4"/>
    <s v="11 ms"/>
    <n v="25"/>
    <s v="#24873622"/>
    <s v="2m ago"/>
    <n v="91.96"/>
    <s v="Nuremberg"/>
    <x v="2"/>
    <n v="6.8969999999999995E-3"/>
    <n v="2.4070529999999999"/>
    <n v="4.9658399999999991"/>
    <n v="1.7330781599999998"/>
  </r>
  <r>
    <n v="329"/>
    <s v="Petal"/>
    <s v="gqdc/v1.5.2-stable-1528b791"/>
    <s v="linux-amd64/go1.12"/>
    <s v="12 ms"/>
    <n v="17"/>
    <s v="#24867117"/>
    <s v="4m ago"/>
    <n v="88.69"/>
    <s v="Nuremberg"/>
    <x v="2"/>
    <n v="6.6517499999999997E-3"/>
    <n v="2.32146075"/>
    <n v="4.7892600000000005"/>
    <n v="1.6714517400000002"/>
  </r>
  <r>
    <n v="330"/>
    <s v="PGA Tour Golf"/>
    <s v="gqdc/v1.5.2-stable-1528b791"/>
    <s v="linux-amd64/go1.12"/>
    <s v="100 ms"/>
    <n v="25"/>
    <s v="#24873027"/>
    <s v="2m ago"/>
    <n v="91.67"/>
    <s v="Nuremberg"/>
    <x v="2"/>
    <n v="6.8752499999999994E-3"/>
    <n v="2.39946225"/>
    <n v="4.9501799999999996"/>
    <n v="1.7276128199999998"/>
  </r>
  <r>
    <n v="331"/>
    <s v="Pini"/>
    <s v="gqdc/v1.5.2-stable-53b6a36d"/>
    <s v="linux-amd64/go1.13.4"/>
    <s v="9 ms"/>
    <n v="25"/>
    <s v="#24872181"/>
    <s v="6m ago"/>
    <n v="83.93"/>
    <s v="Nuremberg"/>
    <x v="2"/>
    <n v="6.29475E-3"/>
    <n v="2.19686775"/>
    <n v="4.5322199999999997"/>
    <n v="1.58174478"/>
  </r>
  <r>
    <n v="332"/>
    <s v="Pippibella"/>
    <s v="gqdc/v1.5.2-stable-53b6a36d"/>
    <s v="linux-arm64/go1.13.4"/>
    <s v="20 ms"/>
    <n v="8"/>
    <s v="#24873195"/>
    <s v="3m ago"/>
    <n v="90.18"/>
    <s v="Milan"/>
    <x v="0"/>
    <n v="4.509E-3"/>
    <n v="0.96222059999999998"/>
    <n v="3.24648"/>
    <n v="0.69279883200000003"/>
  </r>
  <r>
    <n v="333"/>
    <s v="Piro 88"/>
    <s v="gqdc/v1.5.2-stable-1528b791"/>
    <s v="linux-amd64/go1.12"/>
    <s v="13 ms"/>
    <n v="20"/>
    <s v="#24872946"/>
    <s v="4m ago"/>
    <n v="90.48"/>
    <s v="Nuremberg"/>
    <x v="2"/>
    <n v="6.7859999999999995E-3"/>
    <n v="2.3683139999999998"/>
    <n v="4.8859199999999996"/>
    <n v="1.70518608"/>
  </r>
  <r>
    <n v="334"/>
    <s v="polaris"/>
    <s v="gqdc/v1.5.2-stable-1528b791"/>
    <s v="linux-amd64/go1.12"/>
    <s v="10 ms"/>
    <n v="8"/>
    <s v="#24873201"/>
    <s v="2m ago"/>
    <n v="91.36999999999999"/>
    <s v="Milan"/>
    <x v="0"/>
    <n v="6.8527499999999986E-3"/>
    <n v="1.4623768499999998"/>
    <n v="4.9339799999999991"/>
    <n v="1.0529113319999999"/>
  </r>
  <r>
    <n v="335"/>
    <s v="Progetto TrackIT blockchain - Agenzia ICE"/>
    <s v="gqdc/v1.5.2-stable-53b6a36d"/>
    <s v="linux-amd64/go1.13.4"/>
    <s v="4 ms"/>
    <n v="14"/>
    <s v="#24870169"/>
    <s v="3 h ago"/>
    <n v="91.07"/>
    <s v="Amsterdam"/>
    <x v="13"/>
    <n v="6.8302499999999986E-3"/>
    <n v="2.2430540999999993"/>
    <n v="4.9177799999999987"/>
    <n v="1.6149989519999994"/>
  </r>
  <r>
    <n v="336"/>
    <s v="Prometeo"/>
    <s v="gqdc/v1.5.2-stable-53b6a36d"/>
    <s v="linux-amd64/go1.13.4"/>
    <s v="51 ms"/>
    <n v="8"/>
    <s v="#24873565"/>
    <s v="5m ago"/>
    <n v="91.96"/>
    <s v="Philadelphia"/>
    <x v="1"/>
    <n v="6.8969999999999995E-3"/>
    <n v="2.6591624894999999"/>
    <n v="4.9658399999999991"/>
    <n v="1.9145969924399997"/>
  </r>
  <r>
    <n v="337"/>
    <s v="Qua-cry-si"/>
    <s v="gqdc/v1.5.2-stable-1528b791"/>
    <s v="linux-amd64/go1.12"/>
    <s v="12 ms"/>
    <n v="25"/>
    <s v="#24873616"/>
    <s v="6m ago"/>
    <n v="91.07"/>
    <s v="Nuremberg"/>
    <x v="2"/>
    <n v="6.8302499999999986E-3"/>
    <n v="2.3837572499999995"/>
    <n v="4.9177799999999987"/>
    <n v="1.7163052199999995"/>
  </r>
  <r>
    <n v="338"/>
    <s v="Quadrans Blockchain Explorer"/>
    <s v="gqdc/v1.5.2-stable-53b6a36d"/>
    <s v="linux-amd64/go1.13.4"/>
    <s v="14 ms"/>
    <n v="13"/>
    <s v="#24873051"/>
    <s v="16m ago"/>
    <n v="91.07"/>
    <s v="Nuremberg"/>
    <x v="2"/>
    <n v="6.8302499999999986E-3"/>
    <n v="2.3837572499999995"/>
    <n v="4.9177799999999987"/>
    <n v="1.7163052199999995"/>
  </r>
  <r>
    <n v="339"/>
    <s v="Quadrans Blockchain RPC EU"/>
    <s v="gqdc/v1.5.2-stable-1528b791"/>
    <s v="linux-amd64/go1.12"/>
    <s v="3 ms"/>
    <n v="20"/>
    <s v="#24873158"/>
    <s v="3m ago"/>
    <n v="91.67"/>
    <s v="Amsterdam"/>
    <x v="13"/>
    <n v="6.8752499999999994E-3"/>
    <n v="2.2578320999999995"/>
    <n v="4.9501799999999996"/>
    <n v="1.6256391119999998"/>
  </r>
  <r>
    <n v="340"/>
    <s v="Quadrans Foundation America 2"/>
    <s v="gqdc/v1.5.2-stable-1528b791"/>
    <s v="linux-amd64/go1.12"/>
    <s v="43 ms"/>
    <n v="22"/>
    <s v="#24873210"/>
    <s v="3m ago"/>
    <n v="91.96"/>
    <s v="Toronto"/>
    <x v="8"/>
    <n v="6.8969999999999995E-3"/>
    <n v="8.8971299999999989E-2"/>
    <n v="4.9658399999999991"/>
    <n v="6.4059335999999995E-2"/>
  </r>
  <r>
    <n v="341"/>
    <s v="Quadrans Foundation America 3"/>
    <s v="gqdc/v1.5.2-stable-1528b791"/>
    <s v="linux-amd64/go1.12"/>
    <s v="279 ms"/>
    <n v="18"/>
    <s v="#24873657"/>
    <s v="4m ago"/>
    <n v="91.96"/>
    <s v="Santa Clara"/>
    <x v="1"/>
    <n v="6.8969999999999995E-3"/>
    <n v="2.6591624894999999"/>
    <n v="4.9658399999999991"/>
    <n v="1.9145969924399997"/>
  </r>
  <r>
    <n v="342"/>
    <s v="Quadrans Foundation America Est"/>
    <s v="gqdc/v1.2.0-stable-1528b791"/>
    <s v="linux-amd64/go1.12.3"/>
    <s v="39 ms"/>
    <n v="25"/>
    <s v="#24873619"/>
    <s v="10m ago"/>
    <n v="91.07"/>
    <s v="Boydton"/>
    <x v="1"/>
    <n v="6.8302499999999986E-3"/>
    <n v="2.6334267933749995"/>
    <n v="4.9177799999999987"/>
    <n v="1.8960672912299994"/>
  </r>
  <r>
    <n v="343"/>
    <s v="Quadrans Foundation Asia 2"/>
    <s v="gqdc/v1.5.2-stable-1528b791"/>
    <s v="linux-amd64/go1.12"/>
    <s v="123 ms"/>
    <n v="25"/>
    <s v="#24873687"/>
    <s v="3m ago"/>
    <n v="91.96"/>
    <s v="Bengaluru"/>
    <x v="17"/>
    <n v="6.8969999999999995E-3"/>
    <n v="5.1244709999999998"/>
    <n v="4.9658399999999991"/>
    <n v="3.6896191199999993"/>
  </r>
  <r>
    <n v="344"/>
    <s v="Quadrans Foundation Asia 3"/>
    <s v="gqdc/v1.5.2-stable-1528b791"/>
    <s v="linux-amd64/go1.12"/>
    <s v="90 ms"/>
    <n v="21"/>
    <s v="#24872701"/>
    <s v="3m ago"/>
    <n v="91.67"/>
    <s v="Singapore"/>
    <x v="9"/>
    <n v="6.8752499999999994E-3"/>
    <n v="2.8051019999999998"/>
    <n v="4.9501799999999996"/>
    <n v="2.0196734399999996"/>
  </r>
  <r>
    <n v="345"/>
    <s v="Quadrans Foundation Europe 3"/>
    <s v="gqdc/v1.5.2-stable-53b6a36d"/>
    <s v="linux-amd64/go1.13.4"/>
    <s v="0 ms"/>
    <n v="8"/>
    <s v="#24872617"/>
    <s v="5m ago"/>
    <n v="91.67"/>
    <s v="London"/>
    <x v="6"/>
    <n v="6.8752499999999994E-3"/>
    <n v="1.5675569999999999"/>
    <n v="4.9501799999999996"/>
    <n v="1.12864104"/>
  </r>
  <r>
    <n v="346"/>
    <s v="Quadrans Foundation Notarize"/>
    <s v="gqdc/v1.5.2-stable-53b6a36d"/>
    <s v="linux-amd64/go1.13.4"/>
    <s v="69 ms"/>
    <n v="14"/>
    <s v="#24873266"/>
    <s v="3m ago"/>
    <n v="91.36999999999999"/>
    <s v="Santa Clara"/>
    <x v="1"/>
    <n v="6.8527499999999986E-3"/>
    <n v="2.6421017471249995"/>
    <n v="4.9339799999999991"/>
    <n v="1.9023132579299995"/>
  </r>
  <r>
    <n v="347"/>
    <s v="rio"/>
    <s v="gqdc/v1.5.2-stable-53b6a36d"/>
    <s v="linux-amd64/go1.13.4"/>
    <s v="2 ms"/>
    <n v="8"/>
    <s v="#24872061"/>
    <s v="3m ago"/>
    <n v="91.96"/>
    <s v="Milan"/>
    <x v="0"/>
    <n v="6.8969999999999995E-3"/>
    <n v="1.4718198"/>
    <n v="4.9658399999999991"/>
    <n v="1.0597102559999998"/>
  </r>
  <r>
    <n v="348"/>
    <s v="Robin"/>
    <s v="gqdc/v1.5.2-stable-1528b791"/>
    <s v="linux-amd64/go1.12"/>
    <s v="11 ms"/>
    <n v="20"/>
    <s v="#24870820"/>
    <s v="2m ago"/>
    <n v="91.07"/>
    <s v="Nuremberg"/>
    <x v="2"/>
    <n v="6.8302499999999986E-3"/>
    <n v="2.3837572499999995"/>
    <n v="4.9177799999999987"/>
    <n v="1.7163052199999995"/>
  </r>
  <r>
    <n v="349"/>
    <s v="S3AMI"/>
    <s v="gqdc/v1.5.2-stable-53b6a36d"/>
    <s v="linux-amd64/go1.13.4"/>
    <s v="12 ms"/>
    <n v="25"/>
    <s v="#24873699"/>
    <s v="2m ago"/>
    <n v="91.96"/>
    <s v="Düsseldorf"/>
    <x v="2"/>
    <n v="6.8969999999999995E-3"/>
    <n v="2.4070529999999999"/>
    <n v="4.9658399999999991"/>
    <n v="1.7330781599999998"/>
  </r>
  <r>
    <n v="350"/>
    <s v="Saetta"/>
    <s v="gqdc/v1.5.2-stable-1528b791"/>
    <s v="linux-amd64/go1.12"/>
    <s v="11 ms"/>
    <n v="25"/>
    <s v="#24873492"/>
    <s v="21m ago"/>
    <n v="91.36999999999999"/>
    <s v="Nuremberg"/>
    <x v="2"/>
    <n v="6.8527499999999986E-3"/>
    <n v="2.3916097499999993"/>
    <n v="4.9339799999999991"/>
    <n v="1.7219590199999997"/>
  </r>
  <r>
    <n v="351"/>
    <s v="Samniticus"/>
    <s v="gqdc/v1.4.0-stable-1528b791"/>
    <s v="linux-amd64/go1.12"/>
    <s v="168 ms"/>
    <n v="24"/>
    <s v="#24873662"/>
    <s v="6m ago"/>
    <n v="90.77"/>
    <s v="Düsseldorf"/>
    <x v="2"/>
    <n v="6.8077499999999987E-3"/>
    <n v="2.3759047499999997"/>
    <n v="4.9015799999999992"/>
    <n v="1.7106514199999996"/>
  </r>
  <r>
    <n v="352"/>
    <s v="sanbondi"/>
    <s v="gqdc/v1.5.2-stable-53b6a36d"/>
    <s v="linux-arm64/go1.13.4"/>
    <s v="14 ms"/>
    <n v="8"/>
    <s v="#24873187"/>
    <s v="17m ago"/>
    <n v="77.78"/>
    <s v="Milan"/>
    <x v="0"/>
    <n v="3.8890000000000001E-3"/>
    <n v="0.8299126"/>
    <n v="2.8000799999999999"/>
    <n v="0.59753707199999995"/>
  </r>
  <r>
    <n v="353"/>
    <s v="SCENGT love node"/>
    <s v="gqdc/v1.5.2-stable-1528b791"/>
    <s v="linux-amd64/go1.12"/>
    <s v="550 ms"/>
    <n v="23"/>
    <s v="#24872583"/>
    <s v="3m ago"/>
    <n v="91.96"/>
    <s v="Nuremberg"/>
    <x v="2"/>
    <n v="6.8969999999999995E-3"/>
    <n v="2.4070529999999999"/>
    <n v="4.9658399999999991"/>
    <n v="1.7330781599999998"/>
  </r>
  <r>
    <n v="354"/>
    <s v="Scipione"/>
    <s v="gqdc/v1.5.2-stable-1528b791"/>
    <s v="linux-amd64/go1.12"/>
    <s v="11 ms"/>
    <n v="25"/>
    <s v="#24872710"/>
    <s v="6m ago"/>
    <n v="91.67"/>
    <s v="Nuremberg"/>
    <x v="2"/>
    <n v="6.8752499999999994E-3"/>
    <n v="2.39946225"/>
    <n v="4.9501799999999996"/>
    <n v="1.7276128199999998"/>
  </r>
  <r>
    <n v="355"/>
    <s v="Sciupone68"/>
    <s v="gqdc/v1.4.0-stable-1528b791"/>
    <s v="linux-amd64/go1.12"/>
    <s v="25 ms"/>
    <n v="22"/>
    <s v="#24873686"/>
    <s v="4m ago"/>
    <n v="88.69"/>
    <s v="Nuremberg"/>
    <x v="2"/>
    <n v="6.6517499999999997E-3"/>
    <n v="2.32146075"/>
    <n v="4.7892600000000005"/>
    <n v="1.6714517400000002"/>
  </r>
  <r>
    <n v="356"/>
    <s v="ScytaleMain"/>
    <s v="gqdc/v1.5.2-stable-1528b791"/>
    <s v="linux-amd64/go1.12"/>
    <s v="4 ms"/>
    <n v="8"/>
    <s v="#24873542"/>
    <s v="3m ago"/>
    <n v="91.96"/>
    <s v="Amsterdam"/>
    <x v="13"/>
    <n v="6.8969999999999995E-3"/>
    <n v="2.2649747999999996"/>
    <n v="4.9658399999999991"/>
    <n v="1.6307818559999996"/>
  </r>
  <r>
    <n v="357"/>
    <s v="Settembre"/>
    <s v="gqdc/v1.5.2-stable-53b6a36d"/>
    <s v="linux-amd64/go1.13.4"/>
    <s v="51 ms"/>
    <n v="23"/>
    <s v="#24873472"/>
    <s v="21m ago"/>
    <n v="91.67"/>
    <s v="Nuremberg"/>
    <x v="2"/>
    <n v="6.8752499999999994E-3"/>
    <n v="2.39946225"/>
    <n v="4.9501799999999996"/>
    <n v="1.7276128199999998"/>
  </r>
  <r>
    <n v="358"/>
    <s v="Sicilia2018"/>
    <s v="gqdc/v1.5.2-stable-1528b791"/>
    <s v="linux-amd64/go1.12"/>
    <s v="18 ms"/>
    <n v="14"/>
    <s v="#24873547"/>
    <s v="16m ago"/>
    <n v="91.67"/>
    <s v="Helsinki"/>
    <x v="3"/>
    <n v="6.8752499999999994E-3"/>
    <n v="0.47164214999999993"/>
    <n v="4.9501799999999996"/>
    <n v="0.33958234799999998"/>
  </r>
  <r>
    <n v="359"/>
    <s v="siddharta"/>
    <s v="gqdc/v1.2.0-stable-1528b791"/>
    <s v="linux-amd64/go1.12.3"/>
    <s v="2 ms"/>
    <n v="21"/>
    <s v="#24873055"/>
    <s v="3m ago"/>
    <n v="91.67"/>
    <s v="Gravelines"/>
    <x v="4"/>
    <n v="6.8752499999999994E-3"/>
    <n v="0.35132527499999999"/>
    <n v="4.9501799999999996"/>
    <n v="0.25295419799999996"/>
  </r>
  <r>
    <n v="360"/>
    <s v="SiLu"/>
    <s v="gqdc/v1.5.2-stable-1528b791"/>
    <s v="linux-amd64/go1.12"/>
    <s v="178 ms"/>
    <n v="24"/>
    <s v="#24873243"/>
    <s v="34m ago"/>
    <n v="86.31"/>
    <s v="Nuremberg"/>
    <x v="2"/>
    <n v="6.4732500000000007E-3"/>
    <n v="2.2591642500000004"/>
    <n v="4.6607400000000005"/>
    <n v="1.6265982600000002"/>
  </r>
  <r>
    <n v="361"/>
    <s v="skadrans"/>
    <s v="gqdc/v1.5.2-stable-53b6a36d"/>
    <s v="linux-amd64/go1.13.4"/>
    <s v="554 ms"/>
    <n v="17"/>
    <s v="#24873494"/>
    <s v="2m ago"/>
    <n v="90.77"/>
    <s v="Nuremberg"/>
    <x v="2"/>
    <n v="6.8077499999999987E-3"/>
    <n v="2.3759047499999997"/>
    <n v="4.9015799999999992"/>
    <n v="1.7106514199999996"/>
  </r>
  <r>
    <n v="362"/>
    <s v="skeezu"/>
    <s v="gqdc/v1.5.2-stable-1528b791"/>
    <s v="linux-amd64/go1.12"/>
    <s v="7 ms"/>
    <n v="8"/>
    <s v="#24873104"/>
    <s v="3m ago"/>
    <n v="91.96"/>
    <s v="Frankfurt am Main"/>
    <x v="2"/>
    <n v="6.8969999999999995E-3"/>
    <n v="2.4070529999999999"/>
    <n v="4.9658399999999991"/>
    <n v="1.7330781599999998"/>
  </r>
  <r>
    <n v="363"/>
    <s v="Slyde"/>
    <s v="gqdc/v1.5.2-stable-1528b791"/>
    <s v="linux-amd64/go1.12"/>
    <s v="6 ms"/>
    <n v="24"/>
    <s v="#24872796"/>
    <s v="4m ago"/>
    <n v="91.36999999999999"/>
    <s v="Los Angeles"/>
    <x v="1"/>
    <n v="6.8527499999999986E-3"/>
    <n v="2.6421017471249995"/>
    <n v="4.9339799999999991"/>
    <n v="1.9023132579299995"/>
  </r>
  <r>
    <n v="364"/>
    <s v="Solo82"/>
    <s v="gqdc/v1.5.2-stable-1528b791"/>
    <s v="linux-amd64/go1.12"/>
    <s v="12 ms"/>
    <n v="21"/>
    <s v="#24873696"/>
    <s v="4m ago"/>
    <n v="87.5"/>
    <s v="Falkenstein"/>
    <x v="2"/>
    <n v="6.5624999999999998E-3"/>
    <n v="2.2903124999999998"/>
    <n v="4.7249999999999996"/>
    <n v="1.649025"/>
  </r>
  <r>
    <n v="365"/>
    <s v="Spettro"/>
    <s v="gqdc/v1.5.2-stable-1528b791"/>
    <s v="linux-amd64/go1.12"/>
    <s v="16 ms"/>
    <n v="14"/>
    <s v="#24873570"/>
    <s v="3m ago"/>
    <n v="91.67"/>
    <s v="Helsinki"/>
    <x v="3"/>
    <n v="6.8752499999999994E-3"/>
    <n v="0.47164214999999993"/>
    <n v="4.9501799999999996"/>
    <n v="0.33958234799999998"/>
  </r>
  <r>
    <n v="366"/>
    <s v="Spritz"/>
    <s v="gqdc/v1.5.2-stable-1528b791"/>
    <s v="linux-amd64/go1.12"/>
    <s v="8 ms"/>
    <n v="24"/>
    <s v="#24873681"/>
    <s v="3m ago"/>
    <n v="91.96"/>
    <s v="Los Angeles"/>
    <x v="1"/>
    <n v="6.8969999999999995E-3"/>
    <n v="2.6591624894999999"/>
    <n v="4.9658399999999991"/>
    <n v="1.9145969924399997"/>
  </r>
  <r>
    <n v="367"/>
    <s v="squadron"/>
    <s v="gqdc/v1.5.2-stable-53b6a36d"/>
    <s v="linux-amd64/go1.13.4"/>
    <s v="19 ms"/>
    <n v="8"/>
    <s v="#24873700"/>
    <s v="2m ago"/>
    <n v="90.77"/>
    <s v="Swindon"/>
    <x v="6"/>
    <n v="6.8077499999999987E-3"/>
    <n v="1.5521669999999996"/>
    <n v="4.9015799999999992"/>
    <n v="1.1175602399999998"/>
  </r>
  <r>
    <n v="368"/>
    <s v="Stintino"/>
    <s v="gqdc/v1.5.2-stable-53b6a36d"/>
    <s v="linux-amd64/go1.13.4"/>
    <s v="10 ms"/>
    <n v="25"/>
    <s v="#24873041"/>
    <s v="10m ago"/>
    <n v="89.88000000000001"/>
    <s v="Nuremberg"/>
    <x v="2"/>
    <n v="6.7410000000000005E-3"/>
    <n v="2.3526090000000002"/>
    <n v="4.8535200000000005"/>
    <n v="1.6938784800000002"/>
  </r>
  <r>
    <n v="369"/>
    <s v="stoccolma"/>
    <s v="gqdc/v1.5.2-stable-53b6a36d"/>
    <s v="linux-amd64/go1.13.4"/>
    <s v="3 ms"/>
    <n v="8"/>
    <s v="#24873392"/>
    <s v="3m ago"/>
    <n v="91.96"/>
    <s v="Milan"/>
    <x v="0"/>
    <n v="6.8969999999999995E-3"/>
    <n v="1.4718198"/>
    <n v="4.9658399999999991"/>
    <n v="1.0597102559999998"/>
  </r>
  <r>
    <n v="370"/>
    <s v="Stork"/>
    <s v="gqdc/v1.5.2-stable-1528b791"/>
    <s v="linux-amd64/go1.12"/>
    <s v="9 ms"/>
    <n v="24"/>
    <s v="#24873656"/>
    <s v="5m ago"/>
    <n v="89.29"/>
    <s v="Nuremberg"/>
    <x v="2"/>
    <n v="6.6967500000000004E-3"/>
    <n v="2.33716575"/>
    <n v="4.8216600000000005"/>
    <n v="1.68275934"/>
  </r>
  <r>
    <n v="371"/>
    <s v="Super_S"/>
    <s v="gqdc/v1.5.2-stable-53b6a36d"/>
    <s v="linux-arm64/go1.13.4"/>
    <s v="27 ms"/>
    <n v="8"/>
    <s v="#24873314"/>
    <s v="3m ago"/>
    <n v="90.48"/>
    <s v="Milan"/>
    <x v="0"/>
    <n v="4.5240000000000002E-3"/>
    <n v="0.9654216000000001"/>
    <n v="3.2572800000000002"/>
    <n v="0.69510355200000007"/>
  </r>
  <r>
    <n v="372"/>
    <s v="Swiss TLC SA"/>
    <s v="gqdc/v1.5.2-stable-53b6a36d"/>
    <s v="linux-amd64/go1.13.4"/>
    <s v="2 ms"/>
    <n v="22"/>
    <s v="#24868587"/>
    <s v="3m ago"/>
    <n v="91.36999999999999"/>
    <s v="Portsmouth"/>
    <x v="6"/>
    <n v="6.8527499999999986E-3"/>
    <n v="1.5624269999999998"/>
    <n v="4.9339799999999991"/>
    <n v="1.1249474399999999"/>
  </r>
  <r>
    <n v="373"/>
    <s v="Swiss TLC SA 1"/>
    <s v="gqdc/v1.5.2-stable-53b6a36d"/>
    <s v="linux-amd64/go1.13.4"/>
    <s v="7 ms"/>
    <n v="13"/>
    <s v="#24872894"/>
    <s v="3m ago"/>
    <n v="91.96"/>
    <s v="Portsmouth"/>
    <x v="6"/>
    <n v="6.8969999999999995E-3"/>
    <n v="1.5725159999999998"/>
    <n v="4.9658399999999991"/>
    <n v="1.1322115199999998"/>
  </r>
  <r>
    <n v="374"/>
    <s v="Swiss TLC SA 2"/>
    <s v="gqdc/v1.5.2-stable-53b6a36d"/>
    <s v="linux-amd64/go1.13.4"/>
    <s v="2 ms"/>
    <n v="21"/>
    <s v="#24872947"/>
    <s v="3m ago"/>
    <n v="91.36999999999999"/>
    <s v="Portsmouth"/>
    <x v="6"/>
    <n v="6.8527499999999986E-3"/>
    <n v="1.5624269999999998"/>
    <n v="4.9339799999999991"/>
    <n v="1.1249474399999999"/>
  </r>
  <r>
    <n v="375"/>
    <s v="Swiss TLC SA 3"/>
    <s v="gqdc/v1.5.2-stable-53b6a36d"/>
    <s v="linux-amd64/go1.13.4"/>
    <s v="11 ms"/>
    <n v="14"/>
    <s v="#24873678"/>
    <s v="5m ago"/>
    <n v="91.67"/>
    <s v="Portsmouth"/>
    <x v="6"/>
    <n v="6.8752499999999994E-3"/>
    <n v="1.5675569999999999"/>
    <n v="4.9501799999999996"/>
    <n v="1.12864104"/>
  </r>
  <r>
    <n v="376"/>
    <s v="Swiss TLC SA 4"/>
    <s v="gqdc/v1.5.2-stable-53b6a36d"/>
    <s v="linux-amd64/go1.13.4"/>
    <s v="2 ms"/>
    <n v="15"/>
    <s v="#24868346"/>
    <s v="6m ago"/>
    <n v="91.96"/>
    <s v="Portsmouth"/>
    <x v="6"/>
    <n v="6.8969999999999995E-3"/>
    <n v="1.5725159999999998"/>
    <n v="4.9658399999999991"/>
    <n v="1.1322115199999998"/>
  </r>
  <r>
    <n v="377"/>
    <s v="Swiss TLC SA 5"/>
    <s v="gqdc/v1.5.2-stable-53b6a36d"/>
    <s v="linux-amd64/go1.13.4"/>
    <s v="11 ms"/>
    <n v="18"/>
    <s v="#24870180"/>
    <s v="22m ago"/>
    <n v="91.67"/>
    <s v="Portsmouth"/>
    <x v="6"/>
    <n v="6.8752499999999994E-3"/>
    <n v="1.5675569999999999"/>
    <n v="4.9501799999999996"/>
    <n v="1.12864104"/>
  </r>
  <r>
    <n v="378"/>
    <s v="Swiss TLC SA 6"/>
    <s v="gqdc/v1.5.2-stable-53b6a36d"/>
    <s v="linux-amd64/go1.13.4"/>
    <s v="4 ms"/>
    <n v="18"/>
    <s v="#24873656"/>
    <s v="7m ago"/>
    <n v="91.67"/>
    <s v="Portsmouth"/>
    <x v="6"/>
    <n v="6.8752499999999994E-3"/>
    <n v="1.5675569999999999"/>
    <n v="4.9501799999999996"/>
    <n v="1.12864104"/>
  </r>
  <r>
    <n v="379"/>
    <s v="Swiss TLC SA 7"/>
    <s v="gqdc/v1.5.2-stable-53b6a36d"/>
    <s v="linux-amd64/go1.13.4"/>
    <s v="3 ms"/>
    <n v="12"/>
    <s v="#24873527"/>
    <s v="3m ago"/>
    <n v="91.96"/>
    <s v="Portsmouth"/>
    <x v="6"/>
    <n v="6.8969999999999995E-3"/>
    <n v="1.5725159999999998"/>
    <n v="4.9658399999999991"/>
    <n v="1.1322115199999998"/>
  </r>
  <r>
    <n v="380"/>
    <s v="T1"/>
    <s v="gqdc/v1.5.2-stable-1528b791"/>
    <s v="linux-amd64/go1.12"/>
    <s v="42 ms"/>
    <n v="17"/>
    <s v="#24870034"/>
    <s v="9m ago"/>
    <n v="90.48"/>
    <s v="Gravelines"/>
    <x v="4"/>
    <n v="6.7859999999999995E-3"/>
    <n v="0.34676459999999998"/>
    <n v="4.8859199999999996"/>
    <n v="0.24967051199999998"/>
  </r>
  <r>
    <n v="381"/>
    <s v="T2"/>
    <s v="gqdc/v1.5.2-stable-53b6a36d"/>
    <s v="linux-amd64/go1.13.4"/>
    <s v="67 ms"/>
    <n v="17"/>
    <s v="#24867637"/>
    <s v="2m ago"/>
    <n v="91.07"/>
    <s v="Santa Clara"/>
    <x v="1"/>
    <n v="6.8302499999999986E-3"/>
    <n v="2.6334267933749995"/>
    <n v="4.9177799999999987"/>
    <n v="1.8960672912299994"/>
  </r>
  <r>
    <n v="382"/>
    <s v="Tahiti"/>
    <s v="gqdc/v1.5.2-stable-53b6a36d"/>
    <s v="linux-amd64/go1.13.4"/>
    <s v="26 ms"/>
    <n v="13"/>
    <s v="#24869304"/>
    <s v="5m ago"/>
    <n v="91.07"/>
    <s v="Nuremberg"/>
    <x v="2"/>
    <n v="6.8302499999999986E-3"/>
    <n v="2.3837572499999995"/>
    <n v="4.9177799999999987"/>
    <n v="1.7163052199999995"/>
  </r>
  <r>
    <n v="383"/>
    <s v="Team Six"/>
    <s v="gqdc/v1.5.2-stable-1528b791"/>
    <s v="linux-amd64/go1.12"/>
    <s v="9 ms"/>
    <n v="22"/>
    <s v="#24873481"/>
    <s v="4m ago"/>
    <n v="91.96"/>
    <s v="Nuremberg"/>
    <x v="2"/>
    <n v="6.8969999999999995E-3"/>
    <n v="2.4070529999999999"/>
    <n v="4.9658399999999991"/>
    <n v="1.7330781599999998"/>
  </r>
  <r>
    <n v="384"/>
    <s v="Tenontosaurus"/>
    <s v="gqdc/v1.5.2-stable-1528b791"/>
    <s v="linux-arm64/go1.12"/>
    <s v="21 ms"/>
    <n v="4"/>
    <s v="#17265745"/>
    <s v="3m ago"/>
    <n v="91.96"/>
    <s v="Milan"/>
    <x v="0"/>
    <n v="6.8969999999999995E-3"/>
    <n v="1.4718198"/>
    <n v="4.9658399999999991"/>
    <n v="1.0597102559999998"/>
  </r>
  <r>
    <n v="385"/>
    <s v="Teo"/>
    <s v="gqdc/v1.5.2-stable-53b6a36d"/>
    <s v="linux-amd64/go1.13.4"/>
    <s v="8 ms"/>
    <n v="24"/>
    <s v="#24873067"/>
    <s v="7m ago"/>
    <n v="90.77"/>
    <s v="Düsseldorf"/>
    <x v="2"/>
    <n v="6.8077499999999987E-3"/>
    <n v="2.3759047499999997"/>
    <n v="4.9015799999999992"/>
    <n v="1.7106514199999996"/>
  </r>
  <r>
    <n v="386"/>
    <s v="Teo 1"/>
    <s v="gqdc/v1.5.2-stable-53b6a36d"/>
    <s v="linux-amd64/go1.13.4"/>
    <s v="36 ms"/>
    <n v="25"/>
    <s v="#24866502"/>
    <s v="28m ago"/>
    <n v="91.67"/>
    <s v="Düsseldorf"/>
    <x v="2"/>
    <n v="6.8752499999999994E-3"/>
    <n v="2.39946225"/>
    <n v="4.9501799999999996"/>
    <n v="1.7276128199999998"/>
  </r>
  <r>
    <n v="387"/>
    <s v="Teo 10"/>
    <s v="gqdc/v1.5.2-stable-53b6a36d"/>
    <s v="linux-amd64/go1.13.4"/>
    <s v="10 ms"/>
    <n v="11"/>
    <s v="#24872892"/>
    <s v="2m ago"/>
    <n v="91.67"/>
    <s v="Overland Park"/>
    <x v="1"/>
    <n v="6.8752499999999994E-3"/>
    <n v="2.6507767008749998"/>
    <n v="4.9501799999999996"/>
    <n v="1.9085592246299998"/>
  </r>
  <r>
    <n v="388"/>
    <s v="Teo 2"/>
    <s v="gqdc/v1.5.2-stable-53b6a36d"/>
    <s v="linux-amd64/go1.13.4"/>
    <s v="7 ms"/>
    <n v="25"/>
    <s v="#24873094"/>
    <s v="3m ago"/>
    <n v="91.96"/>
    <s v="Düsseldorf"/>
    <x v="2"/>
    <n v="6.8969999999999995E-3"/>
    <n v="2.4070529999999999"/>
    <n v="4.9658399999999991"/>
    <n v="1.7330781599999998"/>
  </r>
  <r>
    <n v="389"/>
    <s v="Teo 3"/>
    <s v="gqdc/v1.5.2-stable-53b6a36d"/>
    <s v="linux-amd64/go1.13.4"/>
    <s v="24 ms"/>
    <n v="22"/>
    <s v="#24873557"/>
    <s v="15m ago"/>
    <n v="91.36999999999999"/>
    <s v="Düsseldorf"/>
    <x v="2"/>
    <n v="6.8527499999999986E-3"/>
    <n v="2.3916097499999993"/>
    <n v="4.9339799999999991"/>
    <n v="1.7219590199999997"/>
  </r>
  <r>
    <n v="390"/>
    <s v="Teo 4"/>
    <s v="gqdc/v1.5.2-stable-53b6a36d"/>
    <s v="linux-amd64/go1.13.4"/>
    <s v="10 ms"/>
    <n v="25"/>
    <s v="#24871393"/>
    <s v="3m ago"/>
    <n v="91.36999999999999"/>
    <s v="Düsseldorf"/>
    <x v="2"/>
    <n v="6.8527499999999986E-3"/>
    <n v="2.3916097499999993"/>
    <n v="4.9339799999999991"/>
    <n v="1.7219590199999997"/>
  </r>
  <r>
    <n v="391"/>
    <s v="Teo 5"/>
    <s v="gqdc/v1.5.2-stable-53b6a36d"/>
    <s v="linux-amd64/go1.13.4"/>
    <s v="8 ms"/>
    <n v="24"/>
    <s v="#24871629"/>
    <s v="15m ago"/>
    <n v="91.96"/>
    <s v="Düsseldorf"/>
    <x v="2"/>
    <n v="6.8969999999999995E-3"/>
    <n v="2.4070529999999999"/>
    <n v="4.9658399999999991"/>
    <n v="1.7330781599999998"/>
  </r>
  <r>
    <n v="392"/>
    <s v="Teo 6"/>
    <s v="gqdc/v1.5.2-stable-53b6a36d"/>
    <s v="linux-amd64/go1.13.4"/>
    <s v="6 ms"/>
    <n v="25"/>
    <s v="#24873102"/>
    <s v="3m ago"/>
    <n v="89.88000000000001"/>
    <s v="Düsseldorf"/>
    <x v="2"/>
    <n v="6.7410000000000005E-3"/>
    <n v="2.3526090000000002"/>
    <n v="4.8535200000000005"/>
    <n v="1.6938784800000002"/>
  </r>
  <r>
    <n v="393"/>
    <s v="Teo 7"/>
    <s v="gqdc/v1.5.2-stable-53b6a36d"/>
    <s v="linux-amd64/go1.13.4"/>
    <s v="8 ms"/>
    <n v="23"/>
    <s v="#24872329"/>
    <s v="3m ago"/>
    <n v="91.96"/>
    <s v="Düsseldorf"/>
    <x v="2"/>
    <n v="6.8969999999999995E-3"/>
    <n v="2.4070529999999999"/>
    <n v="4.9658399999999991"/>
    <n v="1.7330781599999998"/>
  </r>
  <r>
    <n v="394"/>
    <s v="Teo 8"/>
    <s v="gqdc/v1.5.2-stable-53b6a36d"/>
    <s v="linux-amd64/go1.13.4"/>
    <s v="7 ms"/>
    <n v="17"/>
    <s v="#24873208"/>
    <s v="3m ago"/>
    <n v="91.67"/>
    <s v="Düsseldorf"/>
    <x v="2"/>
    <n v="6.8752499999999994E-3"/>
    <n v="2.39946225"/>
    <n v="4.9501799999999996"/>
    <n v="1.7276128199999998"/>
  </r>
  <r>
    <n v="395"/>
    <s v="Teo 9"/>
    <s v="gqdc/v1.5.2-stable-53b6a36d"/>
    <s v="linux-amd64/go1.13.4"/>
    <s v="6 ms"/>
    <n v="22"/>
    <s v="#24873038"/>
    <s v="3m ago"/>
    <n v="90.77"/>
    <s v="Düsseldorf"/>
    <x v="2"/>
    <n v="6.8077499999999987E-3"/>
    <n v="2.3759047499999997"/>
    <n v="4.9015799999999992"/>
    <n v="1.7106514199999996"/>
  </r>
  <r>
    <n v="396"/>
    <s v="test-bc-domina"/>
    <s v="gqdc/v1.2.0-stable-1528b791"/>
    <s v="linux-amd64/go1.12.3"/>
    <s v="8 ms"/>
    <n v="8"/>
    <s v="#24873685"/>
    <s v="4m ago"/>
    <n v="88.39"/>
    <s v="Frankfurt am Main"/>
    <x v="2"/>
    <n v="6.6292499999999997E-3"/>
    <n v="2.3136082499999997"/>
    <n v="4.7730600000000001"/>
    <n v="1.66579794"/>
  </r>
  <r>
    <n v="397"/>
    <s v="Textilechain.it America 1"/>
    <s v="gqdc/v1.5.2-stable-53b6a36d"/>
    <s v="linux-amd64/go1.13.4"/>
    <s v="8 ms"/>
    <n v="8"/>
    <s v="#24873400"/>
    <s v="3m ago"/>
    <n v="91.96"/>
    <s v="Essen"/>
    <x v="2"/>
    <n v="6.8969999999999995E-3"/>
    <n v="2.4070529999999999"/>
    <n v="4.9658399999999991"/>
    <n v="1.7330781599999998"/>
  </r>
  <r>
    <n v="398"/>
    <s v="The Doctor"/>
    <s v="gqdc/v1.5.2-stable-53b6a36d"/>
    <s v="linux-amd64/go1.13.4"/>
    <s v="11 ms"/>
    <n v="25"/>
    <s v="#24873233"/>
    <s v="3m ago"/>
    <n v="91.96"/>
    <s v="Düsseldorf"/>
    <x v="2"/>
    <n v="6.8969999999999995E-3"/>
    <n v="2.4070529999999999"/>
    <n v="4.9658399999999991"/>
    <n v="1.7330781599999998"/>
  </r>
  <r>
    <n v="399"/>
    <s v="The Dream"/>
    <s v="gqdc/v1.5.2-stable-1528b791"/>
    <s v="linux-amd64/go1.12"/>
    <s v="7 ms"/>
    <n v="15"/>
    <s v="#24872936"/>
    <s v="3m ago"/>
    <n v="91.96"/>
    <s v="Düsseldorf"/>
    <x v="2"/>
    <n v="6.8969999999999995E-3"/>
    <n v="2.4070529999999999"/>
    <n v="4.9658399999999991"/>
    <n v="1.7330781599999998"/>
  </r>
  <r>
    <n v="400"/>
    <s v="The Winner"/>
    <s v="gqdc/v1.5.2-stable-53b6a36d"/>
    <s v="linux-amd64/go1.13.4"/>
    <s v="7 ms"/>
    <n v="10"/>
    <s v="#24870897"/>
    <s v="4m ago"/>
    <n v="91.96"/>
    <s v="Düsseldorf"/>
    <x v="2"/>
    <n v="6.8969999999999995E-3"/>
    <n v="2.4070529999999999"/>
    <n v="4.9658399999999991"/>
    <n v="1.7330781599999998"/>
  </r>
  <r>
    <n v="401"/>
    <s v="thehub.host_ficos"/>
    <s v="gqdc/v1.5.2-stable-1528b791"/>
    <s v="linux-amd64/go1.12"/>
    <s v="96 ms"/>
    <n v="8"/>
    <s v="#24873401"/>
    <s v="12m ago"/>
    <n v="91.96"/>
    <s v="Singapore"/>
    <x v="9"/>
    <n v="6.8969999999999995E-3"/>
    <n v="2.8139759999999998"/>
    <n v="4.9658399999999991"/>
    <n v="2.0260627199999997"/>
  </r>
  <r>
    <n v="402"/>
    <s v="Tilly12"/>
    <s v="gqdc/v1.5.2-stable-1528b791"/>
    <s v="linux-amd64/go1.12"/>
    <s v="675 ms"/>
    <n v="15"/>
    <s v="#24873307"/>
    <s v="36m ago"/>
    <n v="91.36999999999999"/>
    <s v="Nuremberg"/>
    <x v="2"/>
    <n v="6.8527499999999986E-3"/>
    <n v="2.3916097499999993"/>
    <n v="4.9339799999999991"/>
    <n v="1.7219590199999997"/>
  </r>
  <r>
    <n v="403"/>
    <s v="To.to"/>
    <s v="gqdc/v1.5.2-stable-1528b791"/>
    <s v="linux-amd64/go1.12"/>
    <s v="9 ms"/>
    <n v="17"/>
    <s v="#24873702"/>
    <s v="3m ago"/>
    <n v="91.96"/>
    <s v="Düsseldorf"/>
    <x v="2"/>
    <n v="6.8969999999999995E-3"/>
    <n v="2.4070529999999999"/>
    <n v="4.9658399999999991"/>
    <n v="1.7330781599999998"/>
  </r>
  <r>
    <n v="404"/>
    <s v="tokyo"/>
    <s v="gqdc/v1.5.2-stable-53b6a36d"/>
    <s v="linux-amd64/go1.13.4"/>
    <s v="3 ms"/>
    <n v="8"/>
    <s v="#24873068"/>
    <s v="5m ago"/>
    <n v="91.96"/>
    <s v="Milan"/>
    <x v="0"/>
    <n v="6.8969999999999995E-3"/>
    <n v="1.4718198"/>
    <n v="4.9658399999999991"/>
    <n v="1.0597102559999998"/>
  </r>
  <r>
    <n v="405"/>
    <s v="Tommy"/>
    <s v="gqdc/v1.2.0-stable-1528b791"/>
    <s v="linux-amd64/go1.12.3"/>
    <s v="26 ms"/>
    <n v="0"/>
    <s v="#8914031"/>
    <s v="3m ago"/>
    <n v="91.96"/>
    <s v="Stazzema"/>
    <x v="0"/>
    <n v="6.8969999999999995E-3"/>
    <n v="1.4718198"/>
    <n v="4.9658399999999991"/>
    <n v="1.0597102559999998"/>
  </r>
  <r>
    <n v="406"/>
    <s v="TonylookUSA"/>
    <s v="gqdc/v1.4.0-stable-1528b791"/>
    <s v="linux-amd64/go1.12"/>
    <s v="65 ms"/>
    <n v="9"/>
    <s v="#24872376"/>
    <s v="6m ago"/>
    <n v="91.96"/>
    <s v="Santa Clarita"/>
    <x v="1"/>
    <n v="6.8969999999999995E-3"/>
    <n v="2.6591624894999999"/>
    <n v="4.9658399999999991"/>
    <n v="1.9145969924399997"/>
  </r>
  <r>
    <n v="407"/>
    <s v="Tsintaosaurus"/>
    <s v="gqdc/v1.2.0-stable-1528b791"/>
    <s v="linux-arm64/go1.12"/>
    <s v="41 ms"/>
    <n v="0"/>
    <s v="#9416355"/>
    <s v="2m ago"/>
    <n v="91.67"/>
    <s v="Piancogno"/>
    <x v="0"/>
    <n v="6.8752499999999994E-3"/>
    <n v="1.46717835"/>
    <n v="4.9501799999999996"/>
    <n v="1.0563684120000001"/>
  </r>
  <r>
    <n v="408"/>
    <s v="Turiddu"/>
    <s v="gqdc/v1.5.2-stable-1528b791"/>
    <s v="linux-amd64/go1.12"/>
    <s v="11 ms"/>
    <n v="25"/>
    <s v="#24872022"/>
    <s v="4m ago"/>
    <n v="91.67"/>
    <s v="Nuremberg"/>
    <x v="2"/>
    <n v="6.8752499999999994E-3"/>
    <n v="2.39946225"/>
    <n v="4.9501799999999996"/>
    <n v="1.7276128199999998"/>
  </r>
  <r>
    <n v="409"/>
    <s v="tyrant-t001"/>
    <s v="gqdc/v1.5.2-stable-1528b791"/>
    <s v="linux-amd64/go1.12"/>
    <s v="31 ms"/>
    <n v="8"/>
    <s v="#21237276"/>
    <s v="3m ago"/>
    <n v="90.48"/>
    <s v="Milan"/>
    <x v="0"/>
    <n v="6.7859999999999995E-3"/>
    <n v="1.4481324"/>
    <n v="4.8859199999999996"/>
    <n v="1.0426553280000002"/>
  </r>
  <r>
    <n v="410"/>
    <s v="Uccio"/>
    <s v="gqdc/v1.5.2-stable-1528b791"/>
    <s v="linux-amd64/go1.12"/>
    <s v="10 ms"/>
    <n v="24"/>
    <s v="#24872922"/>
    <s v="3m ago"/>
    <n v="91.67"/>
    <s v="Nuremberg"/>
    <x v="2"/>
    <n v="6.8752499999999994E-3"/>
    <n v="2.39946225"/>
    <n v="4.9501799999999996"/>
    <n v="1.7276128199999998"/>
  </r>
  <r>
    <n v="411"/>
    <s v="UF"/>
    <s v="gqdc/v1.5.2-stable-1528b791"/>
    <s v="linux-amd64/go1.12"/>
    <s v="40 ms"/>
    <n v="23"/>
    <s v="#24871210"/>
    <s v="19m ago"/>
    <n v="89.88000000000001"/>
    <s v="Charlottesville"/>
    <x v="1"/>
    <n v="6.7410000000000005E-3"/>
    <n v="2.5990161435000001"/>
    <n v="4.8535200000000005"/>
    <n v="1.8712916233200001"/>
  </r>
  <r>
    <n v="412"/>
    <s v="Ulysse58 node"/>
    <s v="gqdc/v1.5.2-stable-53b6a36d"/>
    <s v="linux-arm64/go1.13.4"/>
    <s v="23 ms"/>
    <n v="0"/>
    <s v="#24227188"/>
    <s v="3m ago"/>
    <n v="75"/>
    <s v="Rome"/>
    <x v="0"/>
    <n v="3.7499999999999999E-3"/>
    <n v="0.80025000000000002"/>
    <n v="2.6999999999999997"/>
    <n v="0.57617999999999991"/>
  </r>
  <r>
    <n v="413"/>
    <s v="USS Constitution NCC1700"/>
    <s v="gqdc/v1.5.2-stable-1528b791"/>
    <s v="linux-amd64/go1.12"/>
    <s v="12 ms"/>
    <n v="17"/>
    <s v="#24871726"/>
    <s v="2m ago"/>
    <n v="91.36999999999999"/>
    <s v="Berlin"/>
    <x v="2"/>
    <n v="6.8527499999999986E-3"/>
    <n v="2.3916097499999993"/>
    <n v="4.9339799999999991"/>
    <n v="1.7219590199999997"/>
  </r>
  <r>
    <n v="414"/>
    <s v="Vale84"/>
    <s v="gqdc/v1.5.2-stable-1528b791"/>
    <s v="linux-amd64/go1.12"/>
    <s v="7 ms"/>
    <n v="8"/>
    <s v="#24873673"/>
    <s v="6m ago"/>
    <n v="91.96"/>
    <s v="Essen"/>
    <x v="2"/>
    <n v="6.8969999999999995E-3"/>
    <n v="2.4070529999999999"/>
    <n v="4.9658399999999991"/>
    <n v="1.7330781599999998"/>
  </r>
  <r>
    <n v="415"/>
    <s v="Vision 1"/>
    <s v="gqdc/v1.5.2-stable-1528b791"/>
    <s v="linux-amd64/go1.12"/>
    <s v="14 ms"/>
    <n v="24"/>
    <s v="#24873627"/>
    <s v="3m ago"/>
    <n v="91.96"/>
    <s v="Milan"/>
    <x v="0"/>
    <n v="6.8969999999999995E-3"/>
    <n v="1.4718198"/>
    <n v="4.9658399999999991"/>
    <n v="1.0597102559999998"/>
  </r>
  <r>
    <n v="416"/>
    <s v="Vision 2"/>
    <s v="gqdc/v1.5.2-stable-1528b791"/>
    <s v="linux-amd64/go1.12"/>
    <s v="11 ms"/>
    <n v="11"/>
    <s v="#24873652"/>
    <s v="7m ago"/>
    <n v="91.96"/>
    <s v="Milan"/>
    <x v="0"/>
    <n v="6.8969999999999995E-3"/>
    <n v="1.4718198"/>
    <n v="4.9658399999999991"/>
    <n v="1.0597102559999998"/>
  </r>
  <r>
    <n v="417"/>
    <s v="Vision 3"/>
    <s v="gqdc/v1.5.2-stable-1528b791"/>
    <s v="linux-amd64/go1.12"/>
    <s v="11 ms"/>
    <n v="4"/>
    <s v="#24873317"/>
    <s v="3m ago"/>
    <n v="91.96"/>
    <s v="Gattatico"/>
    <x v="0"/>
    <n v="6.8969999999999995E-3"/>
    <n v="1.4718198"/>
    <n v="4.9658399999999991"/>
    <n v="1.0597102559999998"/>
  </r>
  <r>
    <n v="418"/>
    <s v="When Big Bang"/>
    <s v="gqdc/v1.5.2-stable-53b6a36d"/>
    <s v="linux-amd64/go1.13.4"/>
    <s v="47 ms"/>
    <n v="5"/>
    <s v="#24873257"/>
    <s v="3m ago"/>
    <n v="87.2"/>
    <s v="St Louis"/>
    <x v="1"/>
    <n v="6.5400000000000007E-3"/>
    <n v="2.52151989"/>
    <n v="4.7088000000000001"/>
    <n v="1.8154943208000001"/>
  </r>
  <r>
    <n v="419"/>
    <s v="When Chevrolet"/>
    <s v="gqdc/v1.5.2-stable-53b6a36d"/>
    <s v="linux-amd64/go1.13.4"/>
    <s v="55 ms"/>
    <n v="3"/>
    <s v="#24872959"/>
    <s v="7m ago"/>
    <n v="90.77"/>
    <s v="St Louis"/>
    <x v="1"/>
    <n v="6.8077499999999987E-3"/>
    <n v="2.6247518396249996"/>
    <n v="4.9015799999999992"/>
    <n v="1.8898213245299997"/>
  </r>
  <r>
    <n v="420"/>
    <s v="When Ferrari"/>
    <s v="gqdc/v1.5.2-stable-53b6a36d"/>
    <s v="linux-amd64/go1.13.4"/>
    <s v="112 ms"/>
    <n v="4"/>
    <s v="#24872935"/>
    <s v="3m ago"/>
    <n v="91.67"/>
    <s v="St Louis"/>
    <x v="1"/>
    <n v="6.8752499999999994E-3"/>
    <n v="2.6507767008749998"/>
    <n v="4.9501799999999996"/>
    <n v="1.9085592246299998"/>
  </r>
  <r>
    <n v="421"/>
    <s v="When Fiat 126"/>
    <s v="gqdc/v1.5.2-stable-53b6a36d"/>
    <s v="linux-amd64/go1.13.4"/>
    <s v="47 ms"/>
    <n v="5"/>
    <s v="#24873369"/>
    <s v="12m ago"/>
    <n v="91.07"/>
    <s v="St Louis"/>
    <x v="1"/>
    <n v="6.8302499999999986E-3"/>
    <n v="2.6334267933749995"/>
    <n v="4.9177799999999987"/>
    <n v="1.8960672912299994"/>
  </r>
  <r>
    <n v="422"/>
    <s v="When Lambo"/>
    <s v="gqdc/v1.5.2-stable-53b6a36d"/>
    <s v="linux-amd64/go1.13.4"/>
    <s v="513 ms"/>
    <n v="4"/>
    <s v="#24873634"/>
    <s v="3m ago"/>
    <n v="91.96"/>
    <s v="St Louis"/>
    <x v="1"/>
    <n v="6.8969999999999995E-3"/>
    <n v="2.6591624894999999"/>
    <n v="4.9658399999999991"/>
    <n v="1.9145969924399997"/>
  </r>
  <r>
    <n v="423"/>
    <s v="When Star Trek"/>
    <s v="gqdc/v1.5.2-stable-53b6a36d"/>
    <s v="linux-amd64/go1.13.4"/>
    <s v="48 ms"/>
    <n v="4"/>
    <s v="#24873674"/>
    <s v="3m ago"/>
    <n v="91.96"/>
    <s v="St Louis"/>
    <x v="1"/>
    <n v="6.8969999999999995E-3"/>
    <n v="2.6591624894999999"/>
    <n v="4.9658399999999991"/>
    <n v="1.9145969924399997"/>
  </r>
  <r>
    <n v="424"/>
    <s v="When the Rain Begins to Fall"/>
    <s v="gqdc/v1.5.2-stable-53b6a36d"/>
    <s v="linux-amd64/go1.13.4"/>
    <s v="47 ms"/>
    <n v="4"/>
    <s v="#24872392"/>
    <s v="17m ago"/>
    <n v="90.77"/>
    <s v="St Louis"/>
    <x v="1"/>
    <n v="6.8077499999999987E-3"/>
    <n v="2.6247518396249996"/>
    <n v="4.9015799999999992"/>
    <n v="1.8898213245299997"/>
  </r>
  <r>
    <n v="425"/>
    <s v="When to the Moon"/>
    <s v="gqdc/v1.5.2-stable-53b6a36d"/>
    <s v="linux-amd64/go1.13.4"/>
    <s v="47 ms"/>
    <n v="0"/>
    <s v="#21006932"/>
    <s v="3m ago"/>
    <n v="91.67"/>
    <s v="St Louis"/>
    <x v="1"/>
    <n v="6.8752499999999994E-3"/>
    <n v="2.6507767008749998"/>
    <n v="4.9501799999999996"/>
    <n v="1.9085592246299998"/>
  </r>
  <r>
    <n v="426"/>
    <s v="When Wormhole"/>
    <s v="gqdc/v1.5.2-stable-53b6a36d"/>
    <s v="linux-amd64/go1.13.4"/>
    <s v="47 ms"/>
    <n v="4"/>
    <s v="#24870968"/>
    <s v="4m ago"/>
    <n v="90.48"/>
    <s v="St Louis"/>
    <x v="1"/>
    <n v="6.7859999999999995E-3"/>
    <n v="2.6163660509999995"/>
    <n v="4.8859199999999996"/>
    <n v="1.8837835567199996"/>
  </r>
  <r>
    <n v="427"/>
    <s v="Woodpecker"/>
    <s v="gqdc/v1.5.2-stable-1528b791"/>
    <s v="linux-amd64/go1.12"/>
    <s v="50 ms"/>
    <n v="25"/>
    <s v="#24872672"/>
    <s v="57m ago"/>
    <n v="90.77"/>
    <s v="Nuremberg"/>
    <x v="2"/>
    <n v="6.8077499999999987E-3"/>
    <n v="2.3759047499999997"/>
    <n v="4.9015799999999992"/>
    <n v="1.7106514199999996"/>
  </r>
  <r>
    <n v="428"/>
    <s v="WOODY"/>
    <s v="gqdc/v1.5.2-stable-53b6a36d"/>
    <s v="linux-amd64/go1.13.4"/>
    <s v="11 ms"/>
    <n v="23"/>
    <s v="#24873567"/>
    <s v="10m ago"/>
    <n v="90.77"/>
    <s v="Nuremberg"/>
    <x v="2"/>
    <n v="6.8077499999999987E-3"/>
    <n v="2.3759047499999997"/>
    <n v="4.9015799999999992"/>
    <n v="1.7106514199999996"/>
  </r>
  <r>
    <n v="429"/>
    <s v="Xmas"/>
    <s v="gqdc/v1.5.2-stable-1528b791"/>
    <s v="linux-amd64/go1.12"/>
    <s v="6 ms"/>
    <n v="25"/>
    <s v="#24873653"/>
    <s v="3m ago"/>
    <n v="91.96"/>
    <s v="Düsseldorf"/>
    <x v="2"/>
    <n v="6.8969999999999995E-3"/>
    <n v="2.4070529999999999"/>
    <n v="4.9658399999999991"/>
    <n v="1.7330781599999998"/>
  </r>
  <r>
    <n v="430"/>
    <s v="xPaul"/>
    <s v="gqdc/v1.5.2-stable-1528b791"/>
    <s v="linux-arm64/go1.12"/>
    <s v="661 ms"/>
    <n v="0"/>
    <s v="#17265745"/>
    <s v="7m ago"/>
    <n v="90.77"/>
    <s v="Susegana"/>
    <x v="0"/>
    <n v="6.8077499999999987E-3"/>
    <n v="1.4527738499999998"/>
    <n v="4.9015799999999992"/>
    <n v="1.0459971719999999"/>
  </r>
  <r>
    <n v="431"/>
    <s v="ymir"/>
    <s v="gqdc/v1.5.2-stable-1528b791"/>
    <s v="linux-amd64/go1.12"/>
    <s v="15 ms"/>
    <n v="0"/>
    <s v="#19730636"/>
    <s v="3m ago"/>
    <n v="91.96"/>
    <s v="Gattatico"/>
    <x v="0"/>
    <n v="6.8969999999999995E-3"/>
    <n v="1.4718198"/>
    <n v="4.9658399999999991"/>
    <n v="1.0597102559999998"/>
  </r>
  <r>
    <n v="432"/>
    <s v="YOMI_MINER"/>
    <s v="gqdc/v1.5.2-stable-53b6a36d"/>
    <s v="linux-amd64/go1.13.4"/>
    <s v="1151 ms"/>
    <n v="1"/>
    <s v="#19619295"/>
    <s v="2m ago"/>
    <n v="91.96"/>
    <s v="Amsterdam"/>
    <x v="13"/>
    <n v="6.8969999999999995E-3"/>
    <n v="2.2649747999999996"/>
    <n v="4.9658399999999991"/>
    <n v="1.6307818559999996"/>
  </r>
  <r>
    <n v="433"/>
    <s v="Yuri"/>
    <s v="gqdc/v1.5.2-stable-53b6a36d"/>
    <s v="linux-amd64/go1.13.4"/>
    <s v="10 ms"/>
    <n v="24"/>
    <s v="#24873620"/>
    <s v="4m ago"/>
    <n v="91.67"/>
    <s v="Bucharest"/>
    <x v="10"/>
    <n v="6.8752499999999994E-3"/>
    <n v="2.0591373749999997"/>
    <n v="4.9501799999999996"/>
    <n v="1.48257891"/>
  </r>
  <r>
    <n v="434"/>
    <s v="ZannaGolf1988"/>
    <s v="gqdc/v1.5.2-stable-53b6a36d"/>
    <s v="linux-amd64/go1.13.4"/>
    <s v="6 ms"/>
    <n v="24"/>
    <s v="#24872739"/>
    <s v="21m ago"/>
    <n v="91.67"/>
    <s v="Düsseldorf"/>
    <x v="2"/>
    <n v="6.8752499999999994E-3"/>
    <n v="2.39946225"/>
    <n v="4.9501799999999996"/>
    <n v="1.7276128199999998"/>
  </r>
  <r>
    <n v="435"/>
    <s v="ZeroStress"/>
    <s v="gqdc/v1.5.2-stable-53b6a36d"/>
    <s v="linux-amd64/go1.13.4"/>
    <s v="151 ms"/>
    <n v="18"/>
    <s v="#24872316"/>
    <s v="21m ago"/>
    <n v="91.96"/>
    <s v="Nuremberg"/>
    <x v="2"/>
    <n v="6.8969999999999995E-3"/>
    <n v="2.4070529999999999"/>
    <n v="4.9658399999999991"/>
    <n v="1.7330781599999998"/>
  </r>
  <r>
    <m/>
    <m/>
    <m/>
    <m/>
    <m/>
    <m/>
    <m/>
    <m/>
    <m/>
    <m/>
    <x v="18"/>
    <m/>
    <m/>
    <m/>
    <m/>
  </r>
  <r>
    <m/>
    <m/>
    <m/>
    <m/>
    <m/>
    <m/>
    <m/>
    <m/>
    <m/>
    <m/>
    <x v="18"/>
    <m/>
    <m/>
    <m/>
    <m/>
  </r>
  <r>
    <m/>
    <m/>
    <m/>
    <m/>
    <m/>
    <m/>
    <m/>
    <m/>
    <m/>
    <m/>
    <x v="18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13597F0-8057-4734-97A1-7080E81F5B47}" name="PivotTable3" cacheId="968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A3:D23" firstHeaderRow="0" firstDataRow="1" firstDataCol="1"/>
  <pivotFields count="15"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sortType="ascending">
      <items count="23">
        <item x="7"/>
        <item x="8"/>
        <item x="3"/>
        <item x="4"/>
        <item x="2"/>
        <item x="17"/>
        <item x="5"/>
        <item x="0"/>
        <item x="16"/>
        <item x="13"/>
        <item x="12"/>
        <item x="10"/>
        <item x="15"/>
        <item x="9"/>
        <item m="1" x="19"/>
        <item x="14"/>
        <item x="11"/>
        <item m="1" x="20"/>
        <item m="1" x="21"/>
        <item x="6"/>
        <item x="1"/>
        <item x="18"/>
        <item t="default"/>
      </items>
    </pivotField>
    <pivotField showAll="0"/>
    <pivotField showAll="0"/>
    <pivotField dataField="1" showAll="0"/>
    <pivotField dataField="1" showAll="0"/>
  </pivotFields>
  <rowFields count="1">
    <field x="10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5"/>
    </i>
    <i>
      <x v="16"/>
    </i>
    <i>
      <x v="19"/>
    </i>
    <i>
      <x v="20"/>
    </i>
    <i>
      <x v="2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Total Energy Consumption (KW)" fld="13" baseField="0" baseItem="0"/>
    <dataField name="Sum of Total annual CO2 Footprint (KG)" fld="14" baseField="0" baseItem="0"/>
    <dataField name="Count of Node ID" fld="0" subtotal="count" baseField="1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tatista.com/statistics/1083967/cee-carbon-dioxide-co2-emissions-of-the-energy-sector/" TargetMode="External"/><Relationship Id="rId3" Type="http://schemas.openxmlformats.org/officeDocument/2006/relationships/hyperlink" Target="https://www.eea.europa.eu/data-and-maps/daviz/co2-emission-intensity-9/" TargetMode="External"/><Relationship Id="rId7" Type="http://schemas.openxmlformats.org/officeDocument/2006/relationships/hyperlink" Target="https://www.eea.europa.eu/data-and-maps/daviz/co2-emission-intensity-9/" TargetMode="External"/><Relationship Id="rId12" Type="http://schemas.openxmlformats.org/officeDocument/2006/relationships/hyperlink" Target="https://www.eea.europa.eu/data-and-maps/daviz/co2-emission-intensity-9/" TargetMode="External"/><Relationship Id="rId2" Type="http://schemas.openxmlformats.org/officeDocument/2006/relationships/hyperlink" Target="https://www.eea.europa.eu/data-and-maps/daviz/co2-emission-intensity-9/" TargetMode="External"/><Relationship Id="rId1" Type="http://schemas.openxmlformats.org/officeDocument/2006/relationships/hyperlink" Target="https://www.eea.europa.eu/data-and-maps/daviz/co2-emission-intensity-9/" TargetMode="External"/><Relationship Id="rId6" Type="http://schemas.openxmlformats.org/officeDocument/2006/relationships/hyperlink" Target="https://www.statista.com/statistics/1190081/carbon-intensity-outlook-of-australia/" TargetMode="External"/><Relationship Id="rId11" Type="http://schemas.openxmlformats.org/officeDocument/2006/relationships/hyperlink" Target="https://www.statista.com/statistics/1190081/carbon-intensity-outlook-of-australia/" TargetMode="External"/><Relationship Id="rId5" Type="http://schemas.openxmlformats.org/officeDocument/2006/relationships/hyperlink" Target="https://www.cer-rec.gc.ca/en/data-analysis/energy-commodities/electricity/report/2017-canadian-renewable-power/canadas-renewable-power-landscape-2017-energy-market-analysis-ghg-emission.html" TargetMode="External"/><Relationship Id="rId10" Type="http://schemas.openxmlformats.org/officeDocument/2006/relationships/hyperlink" Target="https://www.statista.com/statistics/1190081/carbon-intensity-outlook-of-australia/" TargetMode="External"/><Relationship Id="rId4" Type="http://schemas.openxmlformats.org/officeDocument/2006/relationships/hyperlink" Target="https://www.eea.europa.eu/data-and-maps/daviz/co2-emission-intensity-9/" TargetMode="External"/><Relationship Id="rId9" Type="http://schemas.openxmlformats.org/officeDocument/2006/relationships/hyperlink" Target="https://www.statista.com/statistics/1190081/carbon-intensity-outlook-of-australia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hes-documentation.lbl.gov/calculation-methodology/calculation-of-energy-consumption/major-appliances/miscellaneous-equipment-energy-consumption/default-energy-consumption-of-mels" TargetMode="External"/><Relationship Id="rId13" Type="http://schemas.openxmlformats.org/officeDocument/2006/relationships/hyperlink" Target="https://energyusecalculator.com/electricity_oven.htm" TargetMode="External"/><Relationship Id="rId3" Type="http://schemas.openxmlformats.org/officeDocument/2006/relationships/hyperlink" Target="https://www.cnet.com/home/energy-and-utilities/watts-vs-lumens-how-to-choose-the-right-led-light-bulb/" TargetMode="External"/><Relationship Id="rId7" Type="http://schemas.openxmlformats.org/officeDocument/2006/relationships/hyperlink" Target="https://www.cnet.com/home/energy-and-utilities/watts-vs-lumens-how-to-choose-the-right-led-light-bulb/" TargetMode="External"/><Relationship Id="rId12" Type="http://schemas.openxmlformats.org/officeDocument/2006/relationships/hyperlink" Target="http://hes-documentation.lbl.gov/calculation-methodology/calculation-of-energy-consumption/major-appliances/miscellaneous-equipment-energy-consumption/default-energy-consumption-of-mels" TargetMode="External"/><Relationship Id="rId17" Type="http://schemas.openxmlformats.org/officeDocument/2006/relationships/drawing" Target="../drawings/drawing3.xml"/><Relationship Id="rId2" Type="http://schemas.openxmlformats.org/officeDocument/2006/relationships/hyperlink" Target="https://store.chipkin.com/articles/did-you-know-it-takes-00003-kwh-per-google-search-and-more" TargetMode="External"/><Relationship Id="rId16" Type="http://schemas.openxmlformats.org/officeDocument/2006/relationships/hyperlink" Target="https://digiconomist.net/bitcoin-energy-consumption" TargetMode="External"/><Relationship Id="rId1" Type="http://schemas.openxmlformats.org/officeDocument/2006/relationships/hyperlink" Target="https://www.eia.gov/tools/faqs/faq.php?id=97&amp;t=3" TargetMode="External"/><Relationship Id="rId6" Type="http://schemas.openxmlformats.org/officeDocument/2006/relationships/hyperlink" Target="http://hes-documentation.lbl.gov/calculation-methodology/calculation-of-energy-consumption/major-appliances/miscellaneous-equipment-energy-consumption/default-energy-consumption-of-mels" TargetMode="External"/><Relationship Id="rId11" Type="http://schemas.openxmlformats.org/officeDocument/2006/relationships/hyperlink" Target="https://energyusecalculator.com/electricity_refrigerator.htm" TargetMode="External"/><Relationship Id="rId5" Type="http://schemas.openxmlformats.org/officeDocument/2006/relationships/hyperlink" Target="https://www.npr.org/2014/01/28/267185097/in-the-dark-about-picking-a-light-bulb-this-faq-can-help" TargetMode="External"/><Relationship Id="rId15" Type="http://schemas.openxmlformats.org/officeDocument/2006/relationships/hyperlink" Target="https://www.jdpower.com/cars/shopping-guides/what-is-kwh-per-100-miles" TargetMode="External"/><Relationship Id="rId10" Type="http://schemas.openxmlformats.org/officeDocument/2006/relationships/hyperlink" Target="http://playstation.com/en-gb/legal/ecodesign/" TargetMode="External"/><Relationship Id="rId4" Type="http://schemas.openxmlformats.org/officeDocument/2006/relationships/hyperlink" Target="https://bgr.com/tech/iphone-13-battery-size-data-revealed-for-all-four-models/" TargetMode="External"/><Relationship Id="rId9" Type="http://schemas.openxmlformats.org/officeDocument/2006/relationships/hyperlink" Target="http://hes-documentation.lbl.gov/calculation-methodology/calculation-of-energy-consumption/major-appliances/miscellaneous-equipment-energy-consumption/default-energy-consumption-of-mels" TargetMode="External"/><Relationship Id="rId14" Type="http://schemas.openxmlformats.org/officeDocument/2006/relationships/hyperlink" Target="https://energyusecalculator.com/electricity_centralac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73C24-29A3-43D5-8DDE-AF1FCF89C2C2}">
  <dimension ref="A1:E5"/>
  <sheetViews>
    <sheetView workbookViewId="0">
      <selection activeCell="A6" sqref="A6"/>
    </sheetView>
  </sheetViews>
  <sheetFormatPr defaultRowHeight="14.45"/>
  <cols>
    <col min="5" max="5" width="25.7109375" customWidth="1"/>
  </cols>
  <sheetData>
    <row r="1" spans="1:5">
      <c r="A1" s="64" t="s">
        <v>0</v>
      </c>
      <c r="B1" s="64"/>
      <c r="C1" s="64"/>
      <c r="D1" s="64"/>
      <c r="E1" s="64"/>
    </row>
    <row r="2" spans="1:5">
      <c r="A2" s="64"/>
      <c r="B2" s="64"/>
      <c r="C2" s="64"/>
      <c r="D2" s="64"/>
      <c r="E2" s="64"/>
    </row>
    <row r="3" spans="1:5">
      <c r="A3" s="65" t="s">
        <v>1</v>
      </c>
      <c r="B3" s="64"/>
      <c r="C3" s="64"/>
      <c r="D3" s="64"/>
      <c r="E3" s="64"/>
    </row>
    <row r="4" spans="1:5">
      <c r="A4" s="64"/>
      <c r="B4" s="64"/>
      <c r="C4" s="64"/>
      <c r="D4" s="64"/>
      <c r="E4" s="64"/>
    </row>
    <row r="5" spans="1:5">
      <c r="A5" s="64"/>
      <c r="B5" s="64"/>
      <c r="C5" s="64"/>
      <c r="D5" s="64"/>
      <c r="E5" s="64"/>
    </row>
  </sheetData>
  <mergeCells count="2">
    <mergeCell ref="A1:E2"/>
    <mergeCell ref="A3:E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CB08C-A422-4FDE-95D3-4D8FB36B86A7}">
  <dimension ref="A1:I46"/>
  <sheetViews>
    <sheetView tabSelected="1" workbookViewId="0">
      <selection activeCell="A37" sqref="A37:XFD37"/>
    </sheetView>
  </sheetViews>
  <sheetFormatPr defaultRowHeight="14.45"/>
  <cols>
    <col min="1" max="1" width="37.140625" bestFit="1" customWidth="1"/>
    <col min="2" max="2" width="35" customWidth="1"/>
    <col min="3" max="3" width="46.42578125" customWidth="1"/>
    <col min="4" max="4" width="27.85546875" customWidth="1"/>
    <col min="5" max="5" width="11.7109375" customWidth="1"/>
  </cols>
  <sheetData>
    <row r="1" spans="1:4">
      <c r="A1" s="2" t="s">
        <v>2</v>
      </c>
      <c r="B1" s="2" t="s">
        <v>3</v>
      </c>
      <c r="C1" s="2" t="s">
        <v>4</v>
      </c>
      <c r="D1" s="2" t="s">
        <v>5</v>
      </c>
    </row>
    <row r="2" spans="1:4">
      <c r="A2" s="9">
        <f>SUM(Network!N:N)</f>
        <v>2008.930680000004</v>
      </c>
      <c r="B2" s="9">
        <f>SUM(Network!O:O)</f>
        <v>609.2997743745899</v>
      </c>
      <c r="C2" s="23">
        <f>SUM(Network!L:L)/(60000*60*60)*1000</f>
        <v>1.2917506944444439E-5</v>
      </c>
      <c r="D2" s="23">
        <f>SUM(Network!M:M)/(60000*3600)</f>
        <v>3.9178226232934135E-6</v>
      </c>
    </row>
    <row r="7" spans="1:4" ht="15" thickBot="1"/>
    <row r="8" spans="1:4">
      <c r="A8" s="51" t="s">
        <v>6</v>
      </c>
      <c r="B8" s="52" t="s">
        <v>7</v>
      </c>
      <c r="C8" s="52" t="s">
        <v>8</v>
      </c>
      <c r="D8" s="53" t="s">
        <v>9</v>
      </c>
    </row>
    <row r="9" spans="1:4">
      <c r="A9" s="38" t="s">
        <v>10</v>
      </c>
      <c r="B9" s="2">
        <v>8.1208799999999997</v>
      </c>
      <c r="C9" s="2">
        <v>5.3272972799999998</v>
      </c>
      <c r="D9" s="26">
        <v>2</v>
      </c>
    </row>
    <row r="10" spans="1:4">
      <c r="A10" s="38" t="s">
        <v>11</v>
      </c>
      <c r="B10" s="2">
        <v>9.9316799999999983</v>
      </c>
      <c r="C10" s="2">
        <v>0.12811867199999999</v>
      </c>
      <c r="D10" s="26">
        <v>2</v>
      </c>
    </row>
    <row r="11" spans="1:4">
      <c r="A11" s="38" t="s">
        <v>12</v>
      </c>
      <c r="B11" s="2">
        <v>38.781180000000006</v>
      </c>
      <c r="C11" s="2">
        <v>2.660388948</v>
      </c>
      <c r="D11" s="26">
        <v>8</v>
      </c>
    </row>
    <row r="12" spans="1:4">
      <c r="A12" s="38" t="s">
        <v>13</v>
      </c>
      <c r="B12" s="2">
        <v>39.165659999999995</v>
      </c>
      <c r="C12" s="2">
        <v>2.0013652259999999</v>
      </c>
      <c r="D12" s="26">
        <v>8</v>
      </c>
    </row>
    <row r="13" spans="1:4">
      <c r="A13" s="38" t="s">
        <v>14</v>
      </c>
      <c r="B13" s="2">
        <v>990.66689999999949</v>
      </c>
      <c r="C13" s="2">
        <v>345.74274809999929</v>
      </c>
      <c r="D13" s="26">
        <v>203</v>
      </c>
    </row>
    <row r="14" spans="1:4">
      <c r="A14" s="38" t="s">
        <v>15</v>
      </c>
      <c r="B14" s="2">
        <v>4.9658399999999991</v>
      </c>
      <c r="C14" s="2">
        <v>3.6896191199999993</v>
      </c>
      <c r="D14" s="26">
        <v>1</v>
      </c>
    </row>
    <row r="15" spans="1:4">
      <c r="A15" s="38" t="s">
        <v>16</v>
      </c>
      <c r="B15" s="2">
        <v>14.169059999999998</v>
      </c>
      <c r="C15" s="2">
        <v>3.9475001160000001</v>
      </c>
      <c r="D15" s="26">
        <v>3</v>
      </c>
    </row>
    <row r="16" spans="1:4">
      <c r="A16" s="38" t="s">
        <v>17</v>
      </c>
      <c r="B16" s="2">
        <v>490.29714000000007</v>
      </c>
      <c r="C16" s="2">
        <v>104.62940967600002</v>
      </c>
      <c r="D16" s="26">
        <v>124</v>
      </c>
    </row>
    <row r="17" spans="1:4">
      <c r="A17" s="38" t="s">
        <v>18</v>
      </c>
      <c r="B17" s="2">
        <v>4.8535200000000005</v>
      </c>
      <c r="C17" s="2">
        <v>0.2669436</v>
      </c>
      <c r="D17" s="26">
        <v>1</v>
      </c>
    </row>
    <row r="18" spans="1:4">
      <c r="A18" s="38" t="s">
        <v>19</v>
      </c>
      <c r="B18" s="2">
        <v>34.408799999999992</v>
      </c>
      <c r="C18" s="2">
        <v>11.299849919999996</v>
      </c>
      <c r="D18" s="26">
        <v>7</v>
      </c>
    </row>
    <row r="19" spans="1:4">
      <c r="A19" s="38" t="s">
        <v>20</v>
      </c>
      <c r="B19" s="2">
        <v>6.5354399999999995</v>
      </c>
      <c r="C19" s="2">
        <v>4.6388553119999996</v>
      </c>
      <c r="D19" s="26">
        <v>1</v>
      </c>
    </row>
    <row r="20" spans="1:4">
      <c r="A20" s="38" t="s">
        <v>21</v>
      </c>
      <c r="B20" s="2">
        <v>8.5717800000000004</v>
      </c>
      <c r="C20" s="2">
        <v>2.56724811</v>
      </c>
      <c r="D20" s="26">
        <v>2</v>
      </c>
    </row>
    <row r="21" spans="1:4">
      <c r="A21" s="38" t="s">
        <v>22</v>
      </c>
      <c r="B21" s="2">
        <v>4.9501799999999996</v>
      </c>
      <c r="C21" s="2">
        <v>1.8563174999999998</v>
      </c>
      <c r="D21" s="26">
        <v>1</v>
      </c>
    </row>
    <row r="22" spans="1:4">
      <c r="A22" s="38" t="s">
        <v>23</v>
      </c>
      <c r="B22" s="2">
        <v>49.595759999999999</v>
      </c>
      <c r="C22" s="2">
        <v>20.235070079999993</v>
      </c>
      <c r="D22" s="26">
        <v>10</v>
      </c>
    </row>
    <row r="23" spans="1:4">
      <c r="A23" s="38" t="s">
        <v>24</v>
      </c>
      <c r="B23" s="2">
        <v>4.9501799999999996</v>
      </c>
      <c r="C23" s="2">
        <v>0.77420815199999993</v>
      </c>
      <c r="D23" s="26">
        <v>1</v>
      </c>
    </row>
    <row r="24" spans="1:4">
      <c r="A24" s="38" t="s">
        <v>25</v>
      </c>
      <c r="B24" s="2">
        <v>12.964320000000001</v>
      </c>
      <c r="C24" s="2">
        <v>0.18150048000000002</v>
      </c>
      <c r="D24" s="26">
        <v>2</v>
      </c>
    </row>
    <row r="25" spans="1:4">
      <c r="A25" s="38" t="s">
        <v>26</v>
      </c>
      <c r="B25" s="2">
        <v>69.283619999999999</v>
      </c>
      <c r="C25" s="2">
        <v>15.796665359999999</v>
      </c>
      <c r="D25" s="26">
        <v>14</v>
      </c>
    </row>
    <row r="26" spans="1:4">
      <c r="A26" s="38" t="s">
        <v>27</v>
      </c>
      <c r="B26" s="2">
        <v>216.71873999999983</v>
      </c>
      <c r="C26" s="2">
        <v>83.556668722589933</v>
      </c>
      <c r="D26" s="26">
        <v>45</v>
      </c>
    </row>
    <row r="27" spans="1:4" ht="15" thickBot="1">
      <c r="A27" s="48" t="s">
        <v>28</v>
      </c>
      <c r="B27" s="49">
        <f>SUM(B9:B26)</f>
        <v>2008.9306799999993</v>
      </c>
      <c r="C27" s="49">
        <f>SUM(C9:C26)</f>
        <v>609.29977437458922</v>
      </c>
      <c r="D27" s="50">
        <f>SUM(D9:D26)</f>
        <v>435</v>
      </c>
    </row>
    <row r="35" spans="1:9">
      <c r="A35" s="39"/>
      <c r="B35" s="39"/>
      <c r="C35" s="39"/>
      <c r="D35" s="39"/>
      <c r="E35" s="39"/>
    </row>
    <row r="36" spans="1:9" ht="30.75" customHeight="1">
      <c r="A36" s="62" t="s">
        <v>29</v>
      </c>
      <c r="B36" s="62" t="s">
        <v>2</v>
      </c>
      <c r="C36" s="62" t="s">
        <v>3</v>
      </c>
      <c r="D36" s="62" t="s">
        <v>4</v>
      </c>
      <c r="E36" s="62" t="s">
        <v>5</v>
      </c>
      <c r="F36" s="29"/>
      <c r="G36" s="29"/>
      <c r="H36" s="29"/>
      <c r="I36" s="29"/>
    </row>
    <row r="37" spans="1:9">
      <c r="A37" s="30" t="s">
        <v>30</v>
      </c>
      <c r="B37" s="30">
        <v>2111.23</v>
      </c>
      <c r="C37" s="30">
        <v>645.82000000000005</v>
      </c>
      <c r="D37" s="30">
        <v>1.35753E-5</v>
      </c>
      <c r="E37" s="30">
        <v>4.1183900000000004E-6</v>
      </c>
      <c r="F37" s="29"/>
      <c r="G37" s="29"/>
      <c r="H37" s="29"/>
      <c r="I37" s="29"/>
    </row>
    <row r="38" spans="1:9">
      <c r="A38" s="32" t="s">
        <v>31</v>
      </c>
      <c r="B38" s="30">
        <v>2210.3078399999999</v>
      </c>
      <c r="C38" s="30">
        <v>669.83914249999998</v>
      </c>
      <c r="D38" s="31">
        <v>1.42124E-5</v>
      </c>
      <c r="E38" s="31">
        <v>4.30709E-6</v>
      </c>
      <c r="F38" s="33">
        <v>4.7E-2</v>
      </c>
      <c r="G38" s="33">
        <v>3.6999999999999998E-2</v>
      </c>
      <c r="H38" s="33">
        <v>4.7E-2</v>
      </c>
      <c r="I38" s="33">
        <v>4.5999999999999999E-2</v>
      </c>
    </row>
    <row r="39" spans="1:9">
      <c r="A39" s="34" t="s">
        <v>32</v>
      </c>
      <c r="B39" s="34">
        <v>1913.33844</v>
      </c>
      <c r="C39" s="34">
        <v>575.71987060000004</v>
      </c>
      <c r="D39" s="35">
        <v>1.23028E-5</v>
      </c>
      <c r="E39" s="35">
        <v>3.7019000000000001E-6</v>
      </c>
      <c r="F39" s="36">
        <v>-0.13400000000000001</v>
      </c>
      <c r="G39" s="36">
        <v>-0.14099999999999999</v>
      </c>
      <c r="H39" s="36">
        <v>-0.13400000000000001</v>
      </c>
      <c r="I39" s="36">
        <v>-0.14099999999999999</v>
      </c>
    </row>
    <row r="40" spans="1:9">
      <c r="A40" s="2" t="s">
        <v>33</v>
      </c>
      <c r="B40" s="2">
        <v>2144.6145000000029</v>
      </c>
      <c r="C40" s="2">
        <v>639.63284433147021</v>
      </c>
      <c r="D40" s="2">
        <v>1.3789959490740699E-5</v>
      </c>
      <c r="E40" s="2">
        <v>4.1128655113906279E-6</v>
      </c>
      <c r="F40" s="37">
        <f t="shared" ref="F40:I41" si="0">(B40-B39)/B39</f>
        <v>0.1208756669311483</v>
      </c>
      <c r="G40" s="37">
        <f t="shared" si="0"/>
        <v>0.11101401392462233</v>
      </c>
      <c r="H40" s="37">
        <f t="shared" si="0"/>
        <v>0.12087975832661663</v>
      </c>
      <c r="I40" s="37">
        <f t="shared" si="0"/>
        <v>0.11101475225982003</v>
      </c>
    </row>
    <row r="41" spans="1:9">
      <c r="A41" s="2" t="s">
        <v>34</v>
      </c>
      <c r="B41" s="2">
        <v>2056.3837200000048</v>
      </c>
      <c r="C41" s="2">
        <v>607.46720684328022</v>
      </c>
      <c r="D41" s="2">
        <v>1.3222631944444468E-5</v>
      </c>
      <c r="E41" s="2">
        <v>3.9060391386527734E-6</v>
      </c>
      <c r="F41" s="37">
        <f t="shared" si="0"/>
        <v>-4.1140624573786075E-2</v>
      </c>
      <c r="G41" s="37">
        <f t="shared" si="0"/>
        <v>-5.0287657635543694E-2</v>
      </c>
      <c r="H41" s="37">
        <f t="shared" si="0"/>
        <v>-4.1140624573782453E-2</v>
      </c>
      <c r="I41" s="37">
        <f t="shared" si="0"/>
        <v>-5.0287657635545449E-2</v>
      </c>
    </row>
    <row r="42" spans="1:9">
      <c r="A42" s="2" t="s">
        <v>35</v>
      </c>
      <c r="B42" s="2">
        <v>2079.2897999999932</v>
      </c>
      <c r="C42" s="2">
        <v>615.99722845617134</v>
      </c>
      <c r="D42" s="2">
        <v>1.3369918981481501E-5</v>
      </c>
      <c r="E42" s="2">
        <v>3.9608875286533598E-6</v>
      </c>
      <c r="F42" s="37">
        <f t="shared" ref="F42" si="1">(B42-B41)/B41</f>
        <v>1.1139010573371163E-2</v>
      </c>
      <c r="G42" s="37">
        <f t="shared" ref="G42" si="2">(C42-C41)/C41</f>
        <v>1.404194583147559E-2</v>
      </c>
      <c r="H42" s="37">
        <f t="shared" ref="H42" si="3">(D42-D41)/D41</f>
        <v>1.1139010573376504E-2</v>
      </c>
      <c r="I42" s="37">
        <f t="shared" ref="I42" si="4">(E42-E41)/E41</f>
        <v>1.4041945831475749E-2</v>
      </c>
    </row>
    <row r="43" spans="1:9">
      <c r="A43" s="2" t="s">
        <v>36</v>
      </c>
      <c r="B43" s="59">
        <v>1992.4651799999963</v>
      </c>
      <c r="C43" s="59">
        <v>603.58812417459092</v>
      </c>
      <c r="D43" s="60">
        <v>1.2811633101851846E-5</v>
      </c>
      <c r="E43" s="61">
        <v>3.881096477460059E-6</v>
      </c>
      <c r="F43" s="37">
        <f t="shared" ref="F43" si="5">(B43-B42)/B42</f>
        <v>-4.1756863329006473E-2</v>
      </c>
      <c r="G43" s="37">
        <f t="shared" ref="G43" si="6">(C43-C42)/C42</f>
        <v>-2.0144740444174487E-2</v>
      </c>
      <c r="H43" s="37">
        <f t="shared" ref="H43" si="7">(D43-D42)/D42</f>
        <v>-4.1756863329009658E-2</v>
      </c>
      <c r="I43" s="37">
        <f t="shared" ref="I43" si="8">(E43-E42)/E42</f>
        <v>-2.0144740444177314E-2</v>
      </c>
    </row>
    <row r="44" spans="1:9">
      <c r="A44" s="58" t="s">
        <v>37</v>
      </c>
      <c r="B44" s="54">
        <v>1937.9057399999981</v>
      </c>
      <c r="C44" s="54">
        <v>588.10579092008948</v>
      </c>
      <c r="D44" s="54">
        <v>1.2460813657407368E-5</v>
      </c>
      <c r="E44" s="63">
        <v>3.781544437500579E-6</v>
      </c>
      <c r="F44" s="37">
        <f t="shared" ref="F44" si="9">(B44-B43)/B43</f>
        <v>-2.7382882545529993E-2</v>
      </c>
      <c r="G44" s="37">
        <f t="shared" ref="G44" si="10">(C44-C43)/C43</f>
        <v>-2.5650493497819546E-2</v>
      </c>
      <c r="H44" s="37">
        <f t="shared" ref="H44" si="11">(D44-D43)/D43</f>
        <v>-2.7382882545533484E-2</v>
      </c>
      <c r="I44" s="37">
        <f t="shared" ref="I44" si="12">(E44-E43)/E43</f>
        <v>-2.5650493497814501E-2</v>
      </c>
    </row>
    <row r="45" spans="1:9">
      <c r="A45" s="58" t="s">
        <v>38</v>
      </c>
      <c r="B45" s="54">
        <v>2008.930680000004</v>
      </c>
      <c r="C45" s="54">
        <v>609.2997743745899</v>
      </c>
      <c r="D45" s="54">
        <v>1.2917506944444439E-5</v>
      </c>
      <c r="E45" s="63">
        <v>3.9178226232934135E-6</v>
      </c>
      <c r="F45" s="37">
        <f t="shared" ref="F45" si="13">(B45-B44)/B44</f>
        <v>3.6650358443133566E-2</v>
      </c>
      <c r="G45" s="37">
        <f t="shared" ref="G45" si="14">(C45-C44)/C44</f>
        <v>3.6037705769471358E-2</v>
      </c>
      <c r="H45" s="37">
        <f t="shared" ref="H45" si="15">(D45-D44)/D44</f>
        <v>3.6650358443133337E-2</v>
      </c>
      <c r="I45" s="37">
        <f t="shared" ref="I45" si="16">(E45-E44)/E44</f>
        <v>3.6037705769473363E-2</v>
      </c>
    </row>
    <row r="46" spans="1:9" ht="15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03C36-3518-4506-8C37-3EA24E537C6E}">
  <dimension ref="A3:J23"/>
  <sheetViews>
    <sheetView workbookViewId="0">
      <selection activeCell="B4" sqref="B4:D21"/>
    </sheetView>
  </sheetViews>
  <sheetFormatPr defaultRowHeight="14.45"/>
  <cols>
    <col min="1" max="1" width="14" bestFit="1" customWidth="1"/>
    <col min="2" max="2" width="35" bestFit="1" customWidth="1"/>
    <col min="3" max="3" width="34.7109375" bestFit="1" customWidth="1"/>
    <col min="4" max="4" width="15.7109375" bestFit="1" customWidth="1"/>
    <col min="5" max="5" width="9.85546875" bestFit="1" customWidth="1"/>
    <col min="6" max="6" width="8.85546875" bestFit="1" customWidth="1"/>
    <col min="7" max="7" width="9.85546875" bestFit="1" customWidth="1"/>
    <col min="8" max="9" width="10.85546875" bestFit="1" customWidth="1"/>
    <col min="10" max="10" width="27" customWidth="1"/>
    <col min="11" max="14" width="9.85546875" bestFit="1" customWidth="1"/>
    <col min="15" max="15" width="10.85546875" bestFit="1" customWidth="1"/>
    <col min="16" max="17" width="9.85546875" bestFit="1" customWidth="1"/>
    <col min="18" max="18" width="8.85546875" bestFit="1" customWidth="1"/>
    <col min="19" max="19" width="9.85546875" bestFit="1" customWidth="1"/>
    <col min="20" max="20" width="10.85546875" bestFit="1" customWidth="1"/>
    <col min="21" max="21" width="8.85546875" bestFit="1" customWidth="1"/>
    <col min="22" max="22" width="10.85546875" bestFit="1" customWidth="1"/>
    <col min="23" max="23" width="9.85546875" bestFit="1" customWidth="1"/>
    <col min="24" max="25" width="10.85546875" bestFit="1" customWidth="1"/>
    <col min="26" max="27" width="9.85546875" bestFit="1" customWidth="1"/>
    <col min="28" max="28" width="11.85546875" bestFit="1" customWidth="1"/>
    <col min="29" max="29" width="10.85546875" bestFit="1" customWidth="1"/>
    <col min="30" max="31" width="8.85546875" bestFit="1" customWidth="1"/>
    <col min="32" max="32" width="11.85546875" bestFit="1" customWidth="1"/>
    <col min="33" max="36" width="9.85546875" bestFit="1" customWidth="1"/>
    <col min="37" max="37" width="5.85546875" bestFit="1" customWidth="1"/>
    <col min="38" max="39" width="9.85546875" bestFit="1" customWidth="1"/>
    <col min="40" max="40" width="10.85546875" bestFit="1" customWidth="1"/>
    <col min="41" max="41" width="8.85546875" bestFit="1" customWidth="1"/>
    <col min="42" max="43" width="10.85546875" bestFit="1" customWidth="1"/>
    <col min="44" max="44" width="8.85546875" bestFit="1" customWidth="1"/>
    <col min="45" max="46" width="9.85546875" bestFit="1" customWidth="1"/>
    <col min="47" max="48" width="11.85546875" bestFit="1" customWidth="1"/>
    <col min="49" max="50" width="8.85546875" bestFit="1" customWidth="1"/>
    <col min="51" max="51" width="9.85546875" bestFit="1" customWidth="1"/>
    <col min="52" max="53" width="8.85546875" bestFit="1" customWidth="1"/>
    <col min="54" max="54" width="9.85546875" bestFit="1" customWidth="1"/>
    <col min="55" max="55" width="6.7109375" bestFit="1" customWidth="1"/>
    <col min="56" max="56" width="10.7109375" bestFit="1" customWidth="1"/>
  </cols>
  <sheetData>
    <row r="3" spans="1:10">
      <c r="A3" s="21" t="s">
        <v>6</v>
      </c>
      <c r="B3" t="s">
        <v>39</v>
      </c>
      <c r="C3" t="s">
        <v>40</v>
      </c>
      <c r="D3" t="s">
        <v>9</v>
      </c>
    </row>
    <row r="4" spans="1:10">
      <c r="A4" s="22" t="s">
        <v>10</v>
      </c>
      <c r="B4">
        <v>8.1208799999999997</v>
      </c>
      <c r="C4">
        <v>5.3272972799999998</v>
      </c>
      <c r="D4">
        <v>2</v>
      </c>
      <c r="J4" s="22"/>
    </row>
    <row r="5" spans="1:10">
      <c r="A5" s="22" t="s">
        <v>11</v>
      </c>
      <c r="B5">
        <v>9.9316799999999983</v>
      </c>
      <c r="C5">
        <v>0.12811867199999999</v>
      </c>
      <c r="D5">
        <v>2</v>
      </c>
      <c r="J5" s="22"/>
    </row>
    <row r="6" spans="1:10">
      <c r="A6" s="22" t="s">
        <v>12</v>
      </c>
      <c r="B6">
        <v>38.781180000000006</v>
      </c>
      <c r="C6">
        <v>2.660388948</v>
      </c>
      <c r="D6">
        <v>8</v>
      </c>
      <c r="J6" s="22"/>
    </row>
    <row r="7" spans="1:10">
      <c r="A7" s="22" t="s">
        <v>13</v>
      </c>
      <c r="B7">
        <v>39.165659999999995</v>
      </c>
      <c r="C7">
        <v>2.0013652259999999</v>
      </c>
      <c r="D7">
        <v>8</v>
      </c>
      <c r="J7" s="22"/>
    </row>
    <row r="8" spans="1:10">
      <c r="A8" s="22" t="s">
        <v>14</v>
      </c>
      <c r="B8">
        <v>990.66689999999949</v>
      </c>
      <c r="C8">
        <v>345.74274809999929</v>
      </c>
      <c r="D8">
        <v>203</v>
      </c>
      <c r="J8" s="22"/>
    </row>
    <row r="9" spans="1:10">
      <c r="A9" s="22" t="s">
        <v>15</v>
      </c>
      <c r="B9">
        <v>4.9658399999999991</v>
      </c>
      <c r="C9">
        <v>3.6896191199999993</v>
      </c>
      <c r="D9">
        <v>1</v>
      </c>
      <c r="J9" s="22"/>
    </row>
    <row r="10" spans="1:10">
      <c r="A10" s="22" t="s">
        <v>16</v>
      </c>
      <c r="B10">
        <v>14.169059999999998</v>
      </c>
      <c r="C10">
        <v>3.9475001160000001</v>
      </c>
      <c r="D10">
        <v>3</v>
      </c>
      <c r="J10" s="22"/>
    </row>
    <row r="11" spans="1:10">
      <c r="A11" s="22" t="s">
        <v>17</v>
      </c>
      <c r="B11">
        <v>490.29714000000007</v>
      </c>
      <c r="C11">
        <v>104.62940967600002</v>
      </c>
      <c r="D11">
        <v>124</v>
      </c>
      <c r="J11" s="22"/>
    </row>
    <row r="12" spans="1:10">
      <c r="A12" s="22" t="s">
        <v>18</v>
      </c>
      <c r="B12">
        <v>4.8535200000000005</v>
      </c>
      <c r="C12">
        <v>0.2669436</v>
      </c>
      <c r="D12">
        <v>1</v>
      </c>
      <c r="J12" s="22"/>
    </row>
    <row r="13" spans="1:10">
      <c r="A13" s="22" t="s">
        <v>19</v>
      </c>
      <c r="B13">
        <v>34.408799999999992</v>
      </c>
      <c r="C13">
        <v>11.299849919999996</v>
      </c>
      <c r="D13">
        <v>7</v>
      </c>
      <c r="J13" s="22"/>
    </row>
    <row r="14" spans="1:10">
      <c r="A14" s="22" t="s">
        <v>20</v>
      </c>
      <c r="B14">
        <v>6.5354399999999995</v>
      </c>
      <c r="C14">
        <v>4.6388553119999996</v>
      </c>
      <c r="D14">
        <v>1</v>
      </c>
      <c r="J14" s="22"/>
    </row>
    <row r="15" spans="1:10">
      <c r="A15" s="22" t="s">
        <v>21</v>
      </c>
      <c r="B15">
        <v>8.5717800000000004</v>
      </c>
      <c r="C15">
        <v>2.56724811</v>
      </c>
      <c r="D15">
        <v>2</v>
      </c>
      <c r="J15" s="22"/>
    </row>
    <row r="16" spans="1:10">
      <c r="A16" s="22" t="s">
        <v>22</v>
      </c>
      <c r="B16">
        <v>4.9501799999999996</v>
      </c>
      <c r="C16">
        <v>1.8563174999999998</v>
      </c>
      <c r="D16">
        <v>1</v>
      </c>
      <c r="J16" s="22"/>
    </row>
    <row r="17" spans="1:10">
      <c r="A17" s="22" t="s">
        <v>23</v>
      </c>
      <c r="B17">
        <v>49.595759999999999</v>
      </c>
      <c r="C17">
        <v>20.235070079999993</v>
      </c>
      <c r="D17">
        <v>10</v>
      </c>
      <c r="J17" s="22"/>
    </row>
    <row r="18" spans="1:10">
      <c r="A18" s="22" t="s">
        <v>24</v>
      </c>
      <c r="B18">
        <v>4.9501799999999996</v>
      </c>
      <c r="C18">
        <v>0.77420815199999993</v>
      </c>
      <c r="D18">
        <v>1</v>
      </c>
      <c r="J18" s="22"/>
    </row>
    <row r="19" spans="1:10">
      <c r="A19" s="22" t="s">
        <v>25</v>
      </c>
      <c r="B19">
        <v>12.964320000000001</v>
      </c>
      <c r="C19">
        <v>0.18150048000000002</v>
      </c>
      <c r="D19">
        <v>2</v>
      </c>
      <c r="J19" s="22"/>
    </row>
    <row r="20" spans="1:10">
      <c r="A20" s="22" t="s">
        <v>26</v>
      </c>
      <c r="B20">
        <v>69.283619999999999</v>
      </c>
      <c r="C20">
        <v>15.796665359999999</v>
      </c>
      <c r="D20">
        <v>14</v>
      </c>
      <c r="J20" s="22"/>
    </row>
    <row r="21" spans="1:10">
      <c r="A21" s="22" t="s">
        <v>27</v>
      </c>
      <c r="B21">
        <v>216.71873999999983</v>
      </c>
      <c r="C21">
        <v>83.556668722589933</v>
      </c>
      <c r="D21">
        <v>45</v>
      </c>
      <c r="J21" s="22"/>
    </row>
    <row r="22" spans="1:10">
      <c r="A22" s="22" t="s">
        <v>41</v>
      </c>
      <c r="J22" s="22"/>
    </row>
    <row r="23" spans="1:10">
      <c r="A23" s="22" t="s">
        <v>28</v>
      </c>
      <c r="B23">
        <v>2008.9306800000056</v>
      </c>
      <c r="C23">
        <v>609.29977437459047</v>
      </c>
      <c r="D23">
        <v>435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C39DC-C41A-4F82-9CA5-56751120C046}">
  <dimension ref="A1:O436"/>
  <sheetViews>
    <sheetView topLeftCell="A413" workbookViewId="0">
      <selection activeCell="A437" sqref="A437:XFD438"/>
    </sheetView>
  </sheetViews>
  <sheetFormatPr defaultRowHeight="14.45"/>
  <cols>
    <col min="2" max="2" width="20.42578125" customWidth="1"/>
    <col min="3" max="3" width="14" bestFit="1" customWidth="1"/>
    <col min="4" max="4" width="19.140625" bestFit="1" customWidth="1"/>
    <col min="7" max="7" width="18.28515625" customWidth="1"/>
    <col min="8" max="8" width="11.7109375" bestFit="1" customWidth="1"/>
    <col min="10" max="10" width="20.140625" bestFit="1" customWidth="1"/>
    <col min="12" max="12" width="8.7109375" style="46"/>
    <col min="13" max="13" width="8.85546875" style="47"/>
    <col min="14" max="14" width="17.5703125" style="47" customWidth="1"/>
    <col min="15" max="15" width="30.7109375" style="47" bestFit="1" customWidth="1"/>
  </cols>
  <sheetData>
    <row r="1" spans="1:15">
      <c r="A1" s="24" t="s">
        <v>42</v>
      </c>
      <c r="B1" s="2" t="s">
        <v>43</v>
      </c>
      <c r="C1" s="2" t="s">
        <v>44</v>
      </c>
      <c r="D1" s="2" t="s">
        <v>45</v>
      </c>
      <c r="E1" s="2" t="s">
        <v>46</v>
      </c>
      <c r="F1" s="2" t="s">
        <v>47</v>
      </c>
      <c r="G1" s="2" t="s">
        <v>48</v>
      </c>
      <c r="H1" s="2" t="s">
        <v>49</v>
      </c>
      <c r="I1" s="2" t="s">
        <v>50</v>
      </c>
      <c r="J1" s="2" t="s">
        <v>51</v>
      </c>
      <c r="K1" s="2" t="s">
        <v>52</v>
      </c>
      <c r="L1" s="40" t="s">
        <v>53</v>
      </c>
      <c r="M1" s="41" t="s">
        <v>54</v>
      </c>
      <c r="N1" s="41" t="s">
        <v>55</v>
      </c>
      <c r="O1" s="42" t="s">
        <v>56</v>
      </c>
    </row>
    <row r="2" spans="1:15">
      <c r="A2" s="25">
        <v>1</v>
      </c>
      <c r="B2" s="2" t="s">
        <v>57</v>
      </c>
      <c r="C2" s="2" t="s">
        <v>58</v>
      </c>
      <c r="D2" s="2" t="s">
        <v>59</v>
      </c>
      <c r="E2" s="2" t="s">
        <v>60</v>
      </c>
      <c r="F2" s="2">
        <v>8</v>
      </c>
      <c r="G2" s="2" t="s">
        <v>61</v>
      </c>
      <c r="H2" s="2" t="s">
        <v>62</v>
      </c>
      <c r="I2" s="2">
        <v>91.96</v>
      </c>
      <c r="J2" s="2" t="s">
        <v>63</v>
      </c>
      <c r="K2" s="2" t="s">
        <v>17</v>
      </c>
      <c r="L2" s="43">
        <f>INDEX('KWh - Hardware'!B:B,MATCH(Network!D2,'KWh - Hardware'!A:A,0))*I2/100</f>
        <v>9.1959999999999993E-3</v>
      </c>
      <c r="M2" s="44">
        <f>INDEX('Carbon Intensity - Nation'!B:B,MATCH(K2,'Carbon Intensity - Nation'!A:A,0))*L2</f>
        <v>1.9624264</v>
      </c>
      <c r="N2" s="44">
        <f>L2*24*30</f>
        <v>6.6211199999999995</v>
      </c>
      <c r="O2" s="45">
        <f>INDEX('Carbon Intensity - Nation'!B:B,MATCH(Network!K2,'Carbon Intensity - Nation'!A:A,0))*N2/1000</f>
        <v>1.4129470079999999</v>
      </c>
    </row>
    <row r="3" spans="1:15">
      <c r="A3" s="25">
        <v>2</v>
      </c>
      <c r="B3" s="2" t="s">
        <v>64</v>
      </c>
      <c r="C3" s="2" t="s">
        <v>58</v>
      </c>
      <c r="D3" s="2" t="s">
        <v>65</v>
      </c>
      <c r="E3" s="2" t="s">
        <v>66</v>
      </c>
      <c r="F3" s="2">
        <v>8</v>
      </c>
      <c r="G3" s="2" t="s">
        <v>67</v>
      </c>
      <c r="H3" s="2" t="s">
        <v>68</v>
      </c>
      <c r="I3" s="2">
        <v>81.94</v>
      </c>
      <c r="J3" s="2" t="s">
        <v>69</v>
      </c>
      <c r="K3" s="2" t="s">
        <v>27</v>
      </c>
      <c r="L3" s="43">
        <f>INDEX('KWh - Hardware'!B:B,MATCH(Network!D3,'KWh - Hardware'!A:A,0))*I3/100</f>
        <v>6.1454999999999991E-3</v>
      </c>
      <c r="M3" s="44">
        <f>INDEX('Carbon Intensity - Nation'!B:B,MATCH(Network!K3,'Carbon Intensity - Nation'!A:A,0))*L3</f>
        <v>2.3694190342499994</v>
      </c>
      <c r="N3" s="44">
        <f t="shared" ref="N3:N66" si="0">L3*24*30</f>
        <v>4.4247599999999991</v>
      </c>
      <c r="O3" s="45">
        <f>INDEX('Carbon Intensity - Nation'!B:B,MATCH(Network!K3,'Carbon Intensity - Nation'!A:A,0))*N3/1000</f>
        <v>1.7059817046599997</v>
      </c>
    </row>
    <row r="4" spans="1:15">
      <c r="A4" s="25">
        <v>3</v>
      </c>
      <c r="B4" s="2" t="s">
        <v>70</v>
      </c>
      <c r="C4" s="2" t="s">
        <v>71</v>
      </c>
      <c r="D4" s="2" t="s">
        <v>72</v>
      </c>
      <c r="E4" s="2" t="s">
        <v>73</v>
      </c>
      <c r="F4" s="2">
        <v>8</v>
      </c>
      <c r="G4" s="2" t="s">
        <v>74</v>
      </c>
      <c r="H4" s="2" t="s">
        <v>62</v>
      </c>
      <c r="I4" s="2">
        <v>87.8</v>
      </c>
      <c r="J4" s="2" t="s">
        <v>75</v>
      </c>
      <c r="K4" s="2" t="s">
        <v>17</v>
      </c>
      <c r="L4" s="43">
        <f>INDEX('KWh - Hardware'!B:B,MATCH(Network!D4,'KWh - Hardware'!A:A,0))*I4/100</f>
        <v>4.3899999999999998E-3</v>
      </c>
      <c r="M4" s="44">
        <f>INDEX('Carbon Intensity - Nation'!B:B,MATCH(Network!K4,'Carbon Intensity - Nation'!A:A,0))*L4</f>
        <v>0.93682599999999994</v>
      </c>
      <c r="N4" s="44">
        <f t="shared" si="0"/>
        <v>3.1608000000000001</v>
      </c>
      <c r="O4" s="45">
        <f>INDEX('Carbon Intensity - Nation'!B:B,MATCH(Network!K4,'Carbon Intensity - Nation'!A:A,0))*N4/1000</f>
        <v>0.67451472000000001</v>
      </c>
    </row>
    <row r="5" spans="1:15">
      <c r="A5" s="25">
        <v>4</v>
      </c>
      <c r="B5" s="2" t="s">
        <v>76</v>
      </c>
      <c r="C5" s="2" t="s">
        <v>71</v>
      </c>
      <c r="D5" s="2" t="s">
        <v>72</v>
      </c>
      <c r="E5" s="2" t="s">
        <v>77</v>
      </c>
      <c r="F5" s="2">
        <v>8</v>
      </c>
      <c r="G5" s="2" t="s">
        <v>78</v>
      </c>
      <c r="H5" s="2" t="s">
        <v>68</v>
      </c>
      <c r="I5" s="2">
        <v>88.990000000000009</v>
      </c>
      <c r="J5" s="2" t="s">
        <v>75</v>
      </c>
      <c r="K5" s="2" t="s">
        <v>17</v>
      </c>
      <c r="L5" s="43">
        <f>INDEX('KWh - Hardware'!B:B,MATCH(Network!D5,'KWh - Hardware'!A:A,0))*I5/100</f>
        <v>4.4495000000000003E-3</v>
      </c>
      <c r="M5" s="44">
        <f>INDEX('Carbon Intensity - Nation'!B:B,MATCH(Network!K5,'Carbon Intensity - Nation'!A:A,0))*L5</f>
        <v>0.94952330000000007</v>
      </c>
      <c r="N5" s="44">
        <f t="shared" si="0"/>
        <v>3.20364</v>
      </c>
      <c r="O5" s="45">
        <f>INDEX('Carbon Intensity - Nation'!B:B,MATCH(Network!K5,'Carbon Intensity - Nation'!A:A,0))*N5/1000</f>
        <v>0.68365677600000008</v>
      </c>
    </row>
    <row r="6" spans="1:15">
      <c r="A6" s="25">
        <v>5</v>
      </c>
      <c r="B6" s="2" t="s">
        <v>79</v>
      </c>
      <c r="C6" s="2" t="s">
        <v>71</v>
      </c>
      <c r="D6" s="2" t="s">
        <v>72</v>
      </c>
      <c r="E6" s="2" t="s">
        <v>77</v>
      </c>
      <c r="F6" s="2">
        <v>8</v>
      </c>
      <c r="G6" s="2" t="s">
        <v>80</v>
      </c>
      <c r="H6" s="2" t="s">
        <v>81</v>
      </c>
      <c r="I6" s="2">
        <v>89.88000000000001</v>
      </c>
      <c r="J6" s="2" t="s">
        <v>75</v>
      </c>
      <c r="K6" s="2" t="s">
        <v>17</v>
      </c>
      <c r="L6" s="43">
        <f>INDEX('KWh - Hardware'!B:B,MATCH(Network!D6,'KWh - Hardware'!A:A,0))*I6/100</f>
        <v>4.4940000000000006E-3</v>
      </c>
      <c r="M6" s="44">
        <f>INDEX('Carbon Intensity - Nation'!B:B,MATCH(Network!K6,'Carbon Intensity - Nation'!A:A,0))*L6</f>
        <v>0.95901960000000019</v>
      </c>
      <c r="N6" s="44">
        <f t="shared" si="0"/>
        <v>3.2356800000000003</v>
      </c>
      <c r="O6" s="45">
        <f>INDEX('Carbon Intensity - Nation'!B:B,MATCH(Network!K6,'Carbon Intensity - Nation'!A:A,0))*N6/1000</f>
        <v>0.6904941120000001</v>
      </c>
    </row>
    <row r="7" spans="1:15">
      <c r="A7" s="25">
        <v>6</v>
      </c>
      <c r="B7" s="2" t="s">
        <v>82</v>
      </c>
      <c r="C7" s="2" t="s">
        <v>71</v>
      </c>
      <c r="D7" s="2" t="s">
        <v>72</v>
      </c>
      <c r="E7" s="2" t="s">
        <v>83</v>
      </c>
      <c r="F7" s="2">
        <v>8</v>
      </c>
      <c r="G7" s="2" t="s">
        <v>84</v>
      </c>
      <c r="H7" s="2" t="s">
        <v>85</v>
      </c>
      <c r="I7" s="2">
        <v>89.88000000000001</v>
      </c>
      <c r="J7" s="2" t="s">
        <v>75</v>
      </c>
      <c r="K7" s="2" t="s">
        <v>17</v>
      </c>
      <c r="L7" s="43">
        <f>INDEX('KWh - Hardware'!B:B,MATCH(Network!D7,'KWh - Hardware'!A:A,0))*I7/100</f>
        <v>4.4940000000000006E-3</v>
      </c>
      <c r="M7" s="44">
        <f>INDEX('Carbon Intensity - Nation'!B:B,MATCH(Network!K7,'Carbon Intensity - Nation'!A:A,0))*L7</f>
        <v>0.95901960000000019</v>
      </c>
      <c r="N7" s="44">
        <f t="shared" si="0"/>
        <v>3.2356800000000003</v>
      </c>
      <c r="O7" s="45">
        <f>INDEX('Carbon Intensity - Nation'!B:B,MATCH(Network!K7,'Carbon Intensity - Nation'!A:A,0))*N7/1000</f>
        <v>0.6904941120000001</v>
      </c>
    </row>
    <row r="8" spans="1:15">
      <c r="A8" s="25">
        <v>7</v>
      </c>
      <c r="B8" s="2" t="s">
        <v>86</v>
      </c>
      <c r="C8" s="2" t="s">
        <v>71</v>
      </c>
      <c r="D8" s="2" t="s">
        <v>72</v>
      </c>
      <c r="E8" s="2" t="s">
        <v>87</v>
      </c>
      <c r="F8" s="2">
        <v>8</v>
      </c>
      <c r="G8" s="2" t="s">
        <v>88</v>
      </c>
      <c r="H8" s="2" t="s">
        <v>62</v>
      </c>
      <c r="I8" s="2">
        <v>90.48</v>
      </c>
      <c r="J8" s="2" t="s">
        <v>75</v>
      </c>
      <c r="K8" s="2" t="s">
        <v>17</v>
      </c>
      <c r="L8" s="43">
        <f>INDEX('KWh - Hardware'!B:B,MATCH(Network!D8,'KWh - Hardware'!A:A,0))*I8/100</f>
        <v>4.5240000000000002E-3</v>
      </c>
      <c r="M8" s="44">
        <f>INDEX('Carbon Intensity - Nation'!B:B,MATCH(Network!K8,'Carbon Intensity - Nation'!A:A,0))*L8</f>
        <v>0.9654216000000001</v>
      </c>
      <c r="N8" s="44">
        <f t="shared" si="0"/>
        <v>3.2572800000000002</v>
      </c>
      <c r="O8" s="45">
        <f>INDEX('Carbon Intensity - Nation'!B:B,MATCH(Network!K8,'Carbon Intensity - Nation'!A:A,0))*N8/1000</f>
        <v>0.69510355200000007</v>
      </c>
    </row>
    <row r="9" spans="1:15">
      <c r="A9" s="25">
        <v>8</v>
      </c>
      <c r="B9" s="2" t="s">
        <v>89</v>
      </c>
      <c r="C9" s="2" t="s">
        <v>71</v>
      </c>
      <c r="D9" s="2" t="s">
        <v>72</v>
      </c>
      <c r="E9" s="2" t="s">
        <v>90</v>
      </c>
      <c r="F9" s="2">
        <v>8</v>
      </c>
      <c r="G9" s="2" t="s">
        <v>91</v>
      </c>
      <c r="H9" s="2" t="s">
        <v>92</v>
      </c>
      <c r="I9" s="2">
        <v>90.18</v>
      </c>
      <c r="J9" s="2" t="s">
        <v>75</v>
      </c>
      <c r="K9" s="2" t="s">
        <v>17</v>
      </c>
      <c r="L9" s="43">
        <f>INDEX('KWh - Hardware'!B:B,MATCH(Network!D9,'KWh - Hardware'!A:A,0))*I9/100</f>
        <v>4.509E-3</v>
      </c>
      <c r="M9" s="44">
        <f>INDEX('Carbon Intensity - Nation'!B:B,MATCH(Network!K9,'Carbon Intensity - Nation'!A:A,0))*L9</f>
        <v>0.96222059999999998</v>
      </c>
      <c r="N9" s="44">
        <f t="shared" si="0"/>
        <v>3.24648</v>
      </c>
      <c r="O9" s="45">
        <f>INDEX('Carbon Intensity - Nation'!B:B,MATCH(Network!K9,'Carbon Intensity - Nation'!A:A,0))*N9/1000</f>
        <v>0.69279883200000003</v>
      </c>
    </row>
    <row r="10" spans="1:15">
      <c r="A10" s="25">
        <v>9</v>
      </c>
      <c r="B10" s="2" t="s">
        <v>93</v>
      </c>
      <c r="C10" s="2" t="s">
        <v>71</v>
      </c>
      <c r="D10" s="2" t="s">
        <v>72</v>
      </c>
      <c r="E10" s="2" t="s">
        <v>77</v>
      </c>
      <c r="F10" s="2">
        <v>8</v>
      </c>
      <c r="G10" s="2" t="s">
        <v>94</v>
      </c>
      <c r="H10" s="2" t="s">
        <v>68</v>
      </c>
      <c r="I10" s="2">
        <v>89.88000000000001</v>
      </c>
      <c r="J10" s="2" t="s">
        <v>75</v>
      </c>
      <c r="K10" s="2" t="s">
        <v>17</v>
      </c>
      <c r="L10" s="43">
        <f>INDEX('KWh - Hardware'!B:B,MATCH(Network!D10,'KWh - Hardware'!A:A,0))*I10/100</f>
        <v>4.4940000000000006E-3</v>
      </c>
      <c r="M10" s="44">
        <f>INDEX('Carbon Intensity - Nation'!B:B,MATCH(Network!K10,'Carbon Intensity - Nation'!A:A,0))*L10</f>
        <v>0.95901960000000019</v>
      </c>
      <c r="N10" s="44">
        <f t="shared" si="0"/>
        <v>3.2356800000000003</v>
      </c>
      <c r="O10" s="45">
        <f>INDEX('Carbon Intensity - Nation'!B:B,MATCH(Network!K10,'Carbon Intensity - Nation'!A:A,0))*N10/1000</f>
        <v>0.6904941120000001</v>
      </c>
    </row>
    <row r="11" spans="1:15">
      <c r="A11" s="25">
        <v>10</v>
      </c>
      <c r="B11" s="2" t="s">
        <v>95</v>
      </c>
      <c r="C11" s="2" t="s">
        <v>71</v>
      </c>
      <c r="D11" s="2" t="s">
        <v>72</v>
      </c>
      <c r="E11" s="2" t="s">
        <v>96</v>
      </c>
      <c r="F11" s="2">
        <v>8</v>
      </c>
      <c r="G11" s="2" t="s">
        <v>97</v>
      </c>
      <c r="H11" s="2" t="s">
        <v>62</v>
      </c>
      <c r="I11" s="2">
        <v>86.31</v>
      </c>
      <c r="J11" s="2" t="s">
        <v>75</v>
      </c>
      <c r="K11" s="2" t="s">
        <v>17</v>
      </c>
      <c r="L11" s="43">
        <f>INDEX('KWh - Hardware'!B:B,MATCH(Network!D11,'KWh - Hardware'!A:A,0))*I11/100</f>
        <v>4.3155000000000008E-3</v>
      </c>
      <c r="M11" s="44">
        <f>INDEX('Carbon Intensity - Nation'!B:B,MATCH(Network!K11,'Carbon Intensity - Nation'!A:A,0))*L11</f>
        <v>0.92092770000000024</v>
      </c>
      <c r="N11" s="44">
        <f t="shared" si="0"/>
        <v>3.1071600000000008</v>
      </c>
      <c r="O11" s="45">
        <f>INDEX('Carbon Intensity - Nation'!B:B,MATCH(Network!K11,'Carbon Intensity - Nation'!A:A,0))*N11/1000</f>
        <v>0.66306794400000024</v>
      </c>
    </row>
    <row r="12" spans="1:15">
      <c r="A12" s="25">
        <v>11</v>
      </c>
      <c r="B12" s="2" t="s">
        <v>98</v>
      </c>
      <c r="C12" s="2" t="s">
        <v>71</v>
      </c>
      <c r="D12" s="2" t="s">
        <v>72</v>
      </c>
      <c r="E12" s="2" t="s">
        <v>96</v>
      </c>
      <c r="F12" s="2">
        <v>8</v>
      </c>
      <c r="G12" s="2" t="s">
        <v>99</v>
      </c>
      <c r="H12" s="2" t="s">
        <v>62</v>
      </c>
      <c r="I12" s="2">
        <v>90.18</v>
      </c>
      <c r="J12" s="2" t="s">
        <v>75</v>
      </c>
      <c r="K12" s="2" t="s">
        <v>17</v>
      </c>
      <c r="L12" s="43">
        <f>INDEX('KWh - Hardware'!B:B,MATCH(Network!D12,'KWh - Hardware'!A:A,0))*I12/100</f>
        <v>4.509E-3</v>
      </c>
      <c r="M12" s="44">
        <f>INDEX('Carbon Intensity - Nation'!B:B,MATCH(Network!K12,'Carbon Intensity - Nation'!A:A,0))*L12</f>
        <v>0.96222059999999998</v>
      </c>
      <c r="N12" s="44">
        <f t="shared" si="0"/>
        <v>3.24648</v>
      </c>
      <c r="O12" s="45">
        <f>INDEX('Carbon Intensity - Nation'!B:B,MATCH(Network!K12,'Carbon Intensity - Nation'!A:A,0))*N12/1000</f>
        <v>0.69279883200000003</v>
      </c>
    </row>
    <row r="13" spans="1:15">
      <c r="A13" s="25">
        <v>12</v>
      </c>
      <c r="B13" s="2" t="s">
        <v>100</v>
      </c>
      <c r="C13" s="2" t="s">
        <v>71</v>
      </c>
      <c r="D13" s="2" t="s">
        <v>72</v>
      </c>
      <c r="E13" s="2" t="s">
        <v>101</v>
      </c>
      <c r="F13" s="2">
        <v>8</v>
      </c>
      <c r="G13" s="2" t="s">
        <v>102</v>
      </c>
      <c r="H13" s="2" t="s">
        <v>103</v>
      </c>
      <c r="I13" s="2">
        <v>90.18</v>
      </c>
      <c r="J13" s="2" t="s">
        <v>75</v>
      </c>
      <c r="K13" s="2" t="s">
        <v>17</v>
      </c>
      <c r="L13" s="43">
        <f>INDEX('KWh - Hardware'!B:B,MATCH(Network!D13,'KWh - Hardware'!A:A,0))*I13/100</f>
        <v>4.509E-3</v>
      </c>
      <c r="M13" s="44">
        <f>INDEX('Carbon Intensity - Nation'!B:B,MATCH(Network!K13,'Carbon Intensity - Nation'!A:A,0))*L13</f>
        <v>0.96222059999999998</v>
      </c>
      <c r="N13" s="44">
        <f t="shared" si="0"/>
        <v>3.24648</v>
      </c>
      <c r="O13" s="45">
        <f>INDEX('Carbon Intensity - Nation'!B:B,MATCH(Network!K13,'Carbon Intensity - Nation'!A:A,0))*N13/1000</f>
        <v>0.69279883200000003</v>
      </c>
    </row>
    <row r="14" spans="1:15">
      <c r="A14" s="25">
        <v>13</v>
      </c>
      <c r="B14" s="2" t="s">
        <v>104</v>
      </c>
      <c r="C14" s="2" t="s">
        <v>71</v>
      </c>
      <c r="D14" s="2" t="s">
        <v>72</v>
      </c>
      <c r="E14" s="2" t="s">
        <v>77</v>
      </c>
      <c r="F14" s="2">
        <v>8</v>
      </c>
      <c r="G14" s="2" t="s">
        <v>105</v>
      </c>
      <c r="H14" s="2" t="s">
        <v>62</v>
      </c>
      <c r="I14" s="2">
        <v>90.18</v>
      </c>
      <c r="J14" s="2" t="s">
        <v>75</v>
      </c>
      <c r="K14" s="2" t="s">
        <v>17</v>
      </c>
      <c r="L14" s="43">
        <f>INDEX('KWh - Hardware'!B:B,MATCH(Network!D14,'KWh - Hardware'!A:A,0))*I14/100</f>
        <v>4.509E-3</v>
      </c>
      <c r="M14" s="44">
        <f>INDEX('Carbon Intensity - Nation'!B:B,MATCH(Network!K14,'Carbon Intensity - Nation'!A:A,0))*L14</f>
        <v>0.96222059999999998</v>
      </c>
      <c r="N14" s="44">
        <f t="shared" si="0"/>
        <v>3.24648</v>
      </c>
      <c r="O14" s="45">
        <f>INDEX('Carbon Intensity - Nation'!B:B,MATCH(Network!K14,'Carbon Intensity - Nation'!A:A,0))*N14/1000</f>
        <v>0.69279883200000003</v>
      </c>
    </row>
    <row r="15" spans="1:15">
      <c r="A15" s="25">
        <v>14</v>
      </c>
      <c r="B15" s="2" t="s">
        <v>106</v>
      </c>
      <c r="C15" s="2" t="s">
        <v>71</v>
      </c>
      <c r="D15" s="2" t="s">
        <v>72</v>
      </c>
      <c r="E15" s="2" t="s">
        <v>77</v>
      </c>
      <c r="F15" s="2">
        <v>8</v>
      </c>
      <c r="G15" s="2" t="s">
        <v>107</v>
      </c>
      <c r="H15" s="2" t="s">
        <v>103</v>
      </c>
      <c r="I15" s="2">
        <v>89.88000000000001</v>
      </c>
      <c r="J15" s="2" t="s">
        <v>75</v>
      </c>
      <c r="K15" s="2" t="s">
        <v>17</v>
      </c>
      <c r="L15" s="43">
        <f>INDEX('KWh - Hardware'!B:B,MATCH(Network!D15,'KWh - Hardware'!A:A,0))*I15/100</f>
        <v>4.4940000000000006E-3</v>
      </c>
      <c r="M15" s="44">
        <f>INDEX('Carbon Intensity - Nation'!B:B,MATCH(Network!K15,'Carbon Intensity - Nation'!A:A,0))*L15</f>
        <v>0.95901960000000019</v>
      </c>
      <c r="N15" s="44">
        <f t="shared" si="0"/>
        <v>3.2356800000000003</v>
      </c>
      <c r="O15" s="45">
        <f>INDEX('Carbon Intensity - Nation'!B:B,MATCH(Network!K15,'Carbon Intensity - Nation'!A:A,0))*N15/1000</f>
        <v>0.6904941120000001</v>
      </c>
    </row>
    <row r="16" spans="1:15">
      <c r="A16" s="25">
        <v>15</v>
      </c>
      <c r="B16" s="2" t="s">
        <v>108</v>
      </c>
      <c r="C16" s="2" t="s">
        <v>71</v>
      </c>
      <c r="D16" s="2" t="s">
        <v>72</v>
      </c>
      <c r="E16" s="2" t="s">
        <v>73</v>
      </c>
      <c r="F16" s="2">
        <v>8</v>
      </c>
      <c r="G16" s="2" t="s">
        <v>94</v>
      </c>
      <c r="H16" s="2" t="s">
        <v>109</v>
      </c>
      <c r="I16" s="2">
        <v>89.88000000000001</v>
      </c>
      <c r="J16" s="2" t="s">
        <v>75</v>
      </c>
      <c r="K16" s="2" t="s">
        <v>17</v>
      </c>
      <c r="L16" s="43">
        <f>INDEX('KWh - Hardware'!B:B,MATCH(Network!D16,'KWh - Hardware'!A:A,0))*I16/100</f>
        <v>4.4940000000000006E-3</v>
      </c>
      <c r="M16" s="44">
        <f>INDEX('Carbon Intensity - Nation'!B:B,MATCH(Network!K16,'Carbon Intensity - Nation'!A:A,0))*L16</f>
        <v>0.95901960000000019</v>
      </c>
      <c r="N16" s="44">
        <f t="shared" si="0"/>
        <v>3.2356800000000003</v>
      </c>
      <c r="O16" s="45">
        <f>INDEX('Carbon Intensity - Nation'!B:B,MATCH(Network!K16,'Carbon Intensity - Nation'!A:A,0))*N16/1000</f>
        <v>0.6904941120000001</v>
      </c>
    </row>
    <row r="17" spans="1:15">
      <c r="A17" s="25">
        <v>16</v>
      </c>
      <c r="B17" s="2" t="s">
        <v>110</v>
      </c>
      <c r="C17" s="2" t="s">
        <v>71</v>
      </c>
      <c r="D17" s="2" t="s">
        <v>72</v>
      </c>
      <c r="E17" s="2" t="s">
        <v>77</v>
      </c>
      <c r="F17" s="2">
        <v>8</v>
      </c>
      <c r="G17" s="2" t="s">
        <v>111</v>
      </c>
      <c r="H17" s="2" t="s">
        <v>62</v>
      </c>
      <c r="I17" s="2">
        <v>90.77</v>
      </c>
      <c r="J17" s="2" t="s">
        <v>75</v>
      </c>
      <c r="K17" s="2" t="s">
        <v>17</v>
      </c>
      <c r="L17" s="43">
        <f>INDEX('KWh - Hardware'!B:B,MATCH(Network!D17,'KWh - Hardware'!A:A,0))*I17/100</f>
        <v>4.5385E-3</v>
      </c>
      <c r="M17" s="44">
        <f>INDEX('Carbon Intensity - Nation'!B:B,MATCH(Network!K17,'Carbon Intensity - Nation'!A:A,0))*L17</f>
        <v>0.96851589999999999</v>
      </c>
      <c r="N17" s="44">
        <f t="shared" si="0"/>
        <v>3.2677199999999997</v>
      </c>
      <c r="O17" s="45">
        <f>INDEX('Carbon Intensity - Nation'!B:B,MATCH(Network!K17,'Carbon Intensity - Nation'!A:A,0))*N17/1000</f>
        <v>0.69733144799999991</v>
      </c>
    </row>
    <row r="18" spans="1:15">
      <c r="A18" s="25">
        <v>17</v>
      </c>
      <c r="B18" s="2" t="s">
        <v>112</v>
      </c>
      <c r="C18" s="2" t="s">
        <v>71</v>
      </c>
      <c r="D18" s="2" t="s">
        <v>72</v>
      </c>
      <c r="E18" s="2" t="s">
        <v>113</v>
      </c>
      <c r="F18" s="2">
        <v>8</v>
      </c>
      <c r="G18" s="2" t="s">
        <v>114</v>
      </c>
      <c r="H18" s="2" t="s">
        <v>62</v>
      </c>
      <c r="I18" s="2">
        <v>90.77</v>
      </c>
      <c r="J18" s="2" t="s">
        <v>75</v>
      </c>
      <c r="K18" s="2" t="s">
        <v>17</v>
      </c>
      <c r="L18" s="43">
        <f>INDEX('KWh - Hardware'!B:B,MATCH(Network!D18,'KWh - Hardware'!A:A,0))*I18/100</f>
        <v>4.5385E-3</v>
      </c>
      <c r="M18" s="44">
        <f>INDEX('Carbon Intensity - Nation'!B:B,MATCH(Network!K18,'Carbon Intensity - Nation'!A:A,0))*L18</f>
        <v>0.96851589999999999</v>
      </c>
      <c r="N18" s="44">
        <f t="shared" si="0"/>
        <v>3.2677199999999997</v>
      </c>
      <c r="O18" s="45">
        <f>INDEX('Carbon Intensity - Nation'!B:B,MATCH(Network!K18,'Carbon Intensity - Nation'!A:A,0))*N18/1000</f>
        <v>0.69733144799999991</v>
      </c>
    </row>
    <row r="19" spans="1:15">
      <c r="A19" s="25">
        <v>18</v>
      </c>
      <c r="B19" s="2" t="s">
        <v>115</v>
      </c>
      <c r="C19" s="2" t="s">
        <v>71</v>
      </c>
      <c r="D19" s="2" t="s">
        <v>72</v>
      </c>
      <c r="E19" s="2" t="s">
        <v>77</v>
      </c>
      <c r="F19" s="2">
        <v>8</v>
      </c>
      <c r="G19" s="2" t="s">
        <v>116</v>
      </c>
      <c r="H19" s="2" t="s">
        <v>81</v>
      </c>
      <c r="I19" s="2">
        <v>88.990000000000009</v>
      </c>
      <c r="J19" s="2" t="s">
        <v>75</v>
      </c>
      <c r="K19" s="2" t="s">
        <v>17</v>
      </c>
      <c r="L19" s="43">
        <f>INDEX('KWh - Hardware'!B:B,MATCH(Network!D19,'KWh - Hardware'!A:A,0))*I19/100</f>
        <v>4.4495000000000003E-3</v>
      </c>
      <c r="M19" s="44">
        <f>INDEX('Carbon Intensity - Nation'!B:B,MATCH(Network!K19,'Carbon Intensity - Nation'!A:A,0))*L19</f>
        <v>0.94952330000000007</v>
      </c>
      <c r="N19" s="44">
        <f t="shared" si="0"/>
        <v>3.20364</v>
      </c>
      <c r="O19" s="45">
        <f>INDEX('Carbon Intensity - Nation'!B:B,MATCH(Network!K19,'Carbon Intensity - Nation'!A:A,0))*N19/1000</f>
        <v>0.68365677600000008</v>
      </c>
    </row>
    <row r="20" spans="1:15">
      <c r="A20" s="25">
        <v>19</v>
      </c>
      <c r="B20" s="2" t="s">
        <v>117</v>
      </c>
      <c r="C20" s="2" t="s">
        <v>71</v>
      </c>
      <c r="D20" s="2" t="s">
        <v>72</v>
      </c>
      <c r="E20" s="2" t="s">
        <v>73</v>
      </c>
      <c r="F20" s="2">
        <v>8</v>
      </c>
      <c r="G20" s="2" t="s">
        <v>118</v>
      </c>
      <c r="H20" s="2" t="s">
        <v>81</v>
      </c>
      <c r="I20" s="2">
        <v>85.71</v>
      </c>
      <c r="J20" s="2" t="s">
        <v>75</v>
      </c>
      <c r="K20" s="2" t="s">
        <v>17</v>
      </c>
      <c r="L20" s="43">
        <f>INDEX('KWh - Hardware'!B:B,MATCH(Network!D20,'KWh - Hardware'!A:A,0))*I20/100</f>
        <v>4.2855000000000002E-3</v>
      </c>
      <c r="M20" s="44">
        <f>INDEX('Carbon Intensity - Nation'!B:B,MATCH(Network!K20,'Carbon Intensity - Nation'!A:A,0))*L20</f>
        <v>0.91452570000000011</v>
      </c>
      <c r="N20" s="44">
        <f t="shared" si="0"/>
        <v>3.0855600000000001</v>
      </c>
      <c r="O20" s="45">
        <f>INDEX('Carbon Intensity - Nation'!B:B,MATCH(Network!K20,'Carbon Intensity - Nation'!A:A,0))*N20/1000</f>
        <v>0.65845850400000006</v>
      </c>
    </row>
    <row r="21" spans="1:15">
      <c r="A21" s="25">
        <v>20</v>
      </c>
      <c r="B21" s="2" t="s">
        <v>119</v>
      </c>
      <c r="C21" s="2" t="s">
        <v>71</v>
      </c>
      <c r="D21" s="2" t="s">
        <v>72</v>
      </c>
      <c r="E21" s="2" t="s">
        <v>113</v>
      </c>
      <c r="F21" s="2">
        <v>8</v>
      </c>
      <c r="G21" s="2" t="s">
        <v>120</v>
      </c>
      <c r="H21" s="2" t="s">
        <v>85</v>
      </c>
      <c r="I21" s="2">
        <v>90.77</v>
      </c>
      <c r="J21" s="2" t="s">
        <v>75</v>
      </c>
      <c r="K21" s="2" t="s">
        <v>17</v>
      </c>
      <c r="L21" s="43">
        <f>INDEX('KWh - Hardware'!B:B,MATCH(Network!D21,'KWh - Hardware'!A:A,0))*I21/100</f>
        <v>4.5385E-3</v>
      </c>
      <c r="M21" s="44">
        <f>INDEX('Carbon Intensity - Nation'!B:B,MATCH(Network!K21,'Carbon Intensity - Nation'!A:A,0))*L21</f>
        <v>0.96851589999999999</v>
      </c>
      <c r="N21" s="44">
        <f t="shared" si="0"/>
        <v>3.2677199999999997</v>
      </c>
      <c r="O21" s="45">
        <f>INDEX('Carbon Intensity - Nation'!B:B,MATCH(Network!K21,'Carbon Intensity - Nation'!A:A,0))*N21/1000</f>
        <v>0.69733144799999991</v>
      </c>
    </row>
    <row r="22" spans="1:15">
      <c r="A22" s="25">
        <v>21</v>
      </c>
      <c r="B22" s="2" t="s">
        <v>121</v>
      </c>
      <c r="C22" s="2" t="s">
        <v>71</v>
      </c>
      <c r="D22" s="2" t="s">
        <v>72</v>
      </c>
      <c r="E22" s="2" t="s">
        <v>77</v>
      </c>
      <c r="F22" s="2">
        <v>8</v>
      </c>
      <c r="G22" s="2" t="s">
        <v>122</v>
      </c>
      <c r="H22" s="2" t="s">
        <v>123</v>
      </c>
      <c r="I22" s="2">
        <v>90.48</v>
      </c>
      <c r="J22" s="2" t="s">
        <v>75</v>
      </c>
      <c r="K22" s="2" t="s">
        <v>17</v>
      </c>
      <c r="L22" s="43">
        <f>INDEX('KWh - Hardware'!B:B,MATCH(Network!D22,'KWh - Hardware'!A:A,0))*I22/100</f>
        <v>4.5240000000000002E-3</v>
      </c>
      <c r="M22" s="44">
        <f>INDEX('Carbon Intensity - Nation'!B:B,MATCH(Network!K22,'Carbon Intensity - Nation'!A:A,0))*L22</f>
        <v>0.9654216000000001</v>
      </c>
      <c r="N22" s="44">
        <f t="shared" si="0"/>
        <v>3.2572800000000002</v>
      </c>
      <c r="O22" s="45">
        <f>INDEX('Carbon Intensity - Nation'!B:B,MATCH(Network!K22,'Carbon Intensity - Nation'!A:A,0))*N22/1000</f>
        <v>0.69510355200000007</v>
      </c>
    </row>
    <row r="23" spans="1:15">
      <c r="A23" s="25">
        <v>22</v>
      </c>
      <c r="B23" s="2" t="s">
        <v>124</v>
      </c>
      <c r="C23" s="2" t="s">
        <v>71</v>
      </c>
      <c r="D23" s="2" t="s">
        <v>72</v>
      </c>
      <c r="E23" s="2" t="s">
        <v>113</v>
      </c>
      <c r="F23" s="2">
        <v>8</v>
      </c>
      <c r="G23" s="2" t="s">
        <v>125</v>
      </c>
      <c r="H23" s="2" t="s">
        <v>81</v>
      </c>
      <c r="I23" s="2">
        <v>90.18</v>
      </c>
      <c r="J23" s="2" t="s">
        <v>75</v>
      </c>
      <c r="K23" s="2" t="s">
        <v>17</v>
      </c>
      <c r="L23" s="43">
        <f>INDEX('KWh - Hardware'!B:B,MATCH(Network!D23,'KWh - Hardware'!A:A,0))*I23/100</f>
        <v>4.509E-3</v>
      </c>
      <c r="M23" s="44">
        <f>INDEX('Carbon Intensity - Nation'!B:B,MATCH(Network!K23,'Carbon Intensity - Nation'!A:A,0))*L23</f>
        <v>0.96222059999999998</v>
      </c>
      <c r="N23" s="44">
        <f t="shared" si="0"/>
        <v>3.24648</v>
      </c>
      <c r="O23" s="45">
        <f>INDEX('Carbon Intensity - Nation'!B:B,MATCH(Network!K23,'Carbon Intensity - Nation'!A:A,0))*N23/1000</f>
        <v>0.69279883200000003</v>
      </c>
    </row>
    <row r="24" spans="1:15">
      <c r="A24" s="25">
        <v>23</v>
      </c>
      <c r="B24" s="2" t="s">
        <v>126</v>
      </c>
      <c r="C24" s="2" t="s">
        <v>71</v>
      </c>
      <c r="D24" s="2" t="s">
        <v>72</v>
      </c>
      <c r="E24" s="2" t="s">
        <v>127</v>
      </c>
      <c r="F24" s="2">
        <v>8</v>
      </c>
      <c r="G24" s="2" t="s">
        <v>128</v>
      </c>
      <c r="H24" s="2" t="s">
        <v>62</v>
      </c>
      <c r="I24" s="2">
        <v>90.77</v>
      </c>
      <c r="J24" s="2" t="s">
        <v>75</v>
      </c>
      <c r="K24" s="2" t="s">
        <v>17</v>
      </c>
      <c r="L24" s="43">
        <f>INDEX('KWh - Hardware'!B:B,MATCH(Network!D24,'KWh - Hardware'!A:A,0))*I24/100</f>
        <v>4.5385E-3</v>
      </c>
      <c r="M24" s="44">
        <f>INDEX('Carbon Intensity - Nation'!B:B,MATCH(Network!K24,'Carbon Intensity - Nation'!A:A,0))*L24</f>
        <v>0.96851589999999999</v>
      </c>
      <c r="N24" s="44">
        <f t="shared" si="0"/>
        <v>3.2677199999999997</v>
      </c>
      <c r="O24" s="45">
        <f>INDEX('Carbon Intensity - Nation'!B:B,MATCH(Network!K24,'Carbon Intensity - Nation'!A:A,0))*N24/1000</f>
        <v>0.69733144799999991</v>
      </c>
    </row>
    <row r="25" spans="1:15">
      <c r="A25" s="25">
        <v>24</v>
      </c>
      <c r="B25" s="2" t="s">
        <v>129</v>
      </c>
      <c r="C25" s="2" t="s">
        <v>58</v>
      </c>
      <c r="D25" s="2" t="s">
        <v>65</v>
      </c>
      <c r="E25" s="2" t="s">
        <v>130</v>
      </c>
      <c r="F25" s="2">
        <v>18</v>
      </c>
      <c r="G25" s="2" t="s">
        <v>131</v>
      </c>
      <c r="H25" s="2" t="s">
        <v>132</v>
      </c>
      <c r="I25" s="2">
        <v>90.48</v>
      </c>
      <c r="J25" s="2" t="s">
        <v>133</v>
      </c>
      <c r="K25" s="2" t="s">
        <v>14</v>
      </c>
      <c r="L25" s="43">
        <f>INDEX('KWh - Hardware'!B:B,MATCH(Network!D25,'KWh - Hardware'!A:A,0))*I25/100</f>
        <v>6.7859999999999995E-3</v>
      </c>
      <c r="M25" s="44">
        <f>INDEX('Carbon Intensity - Nation'!B:B,MATCH(Network!K25,'Carbon Intensity - Nation'!A:A,0))*L25</f>
        <v>2.3683139999999998</v>
      </c>
      <c r="N25" s="44">
        <f t="shared" si="0"/>
        <v>4.8859199999999996</v>
      </c>
      <c r="O25" s="45">
        <f>INDEX('Carbon Intensity - Nation'!B:B,MATCH(Network!K25,'Carbon Intensity - Nation'!A:A,0))*N25/1000</f>
        <v>1.70518608</v>
      </c>
    </row>
    <row r="26" spans="1:15">
      <c r="A26" s="25">
        <v>25</v>
      </c>
      <c r="B26" s="2" t="s">
        <v>134</v>
      </c>
      <c r="C26" s="2" t="s">
        <v>58</v>
      </c>
      <c r="D26" s="2" t="s">
        <v>65</v>
      </c>
      <c r="E26" s="2" t="s">
        <v>135</v>
      </c>
      <c r="F26" s="2">
        <v>24</v>
      </c>
      <c r="G26" s="2" t="s">
        <v>136</v>
      </c>
      <c r="H26" s="2" t="s">
        <v>137</v>
      </c>
      <c r="I26" s="2">
        <v>91.96</v>
      </c>
      <c r="J26" s="2" t="s">
        <v>138</v>
      </c>
      <c r="K26" s="2" t="s">
        <v>14</v>
      </c>
      <c r="L26" s="43">
        <f>INDEX('KWh - Hardware'!B:B,MATCH(Network!D26,'KWh - Hardware'!A:A,0))*I26/100</f>
        <v>6.8969999999999995E-3</v>
      </c>
      <c r="M26" s="44">
        <f>INDEX('Carbon Intensity - Nation'!B:B,MATCH(Network!K26,'Carbon Intensity - Nation'!A:A,0))*L26</f>
        <v>2.4070529999999999</v>
      </c>
      <c r="N26" s="44">
        <f t="shared" si="0"/>
        <v>4.9658399999999991</v>
      </c>
      <c r="O26" s="45">
        <f>INDEX('Carbon Intensity - Nation'!B:B,MATCH(Network!K26,'Carbon Intensity - Nation'!A:A,0))*N26/1000</f>
        <v>1.7330781599999998</v>
      </c>
    </row>
    <row r="27" spans="1:15">
      <c r="A27" s="25">
        <v>26</v>
      </c>
      <c r="B27" s="2" t="s">
        <v>139</v>
      </c>
      <c r="C27" s="2" t="s">
        <v>71</v>
      </c>
      <c r="D27" s="2" t="s">
        <v>72</v>
      </c>
      <c r="E27" s="2" t="s">
        <v>77</v>
      </c>
      <c r="F27" s="2">
        <v>8</v>
      </c>
      <c r="G27" s="2" t="s">
        <v>140</v>
      </c>
      <c r="H27" s="2" t="s">
        <v>62</v>
      </c>
      <c r="I27" s="2">
        <v>89.88000000000001</v>
      </c>
      <c r="J27" s="2" t="s">
        <v>75</v>
      </c>
      <c r="K27" s="2" t="s">
        <v>17</v>
      </c>
      <c r="L27" s="43">
        <f>INDEX('KWh - Hardware'!B:B,MATCH(Network!D27,'KWh - Hardware'!A:A,0))*I27/100</f>
        <v>4.4940000000000006E-3</v>
      </c>
      <c r="M27" s="44">
        <f>INDEX('Carbon Intensity - Nation'!B:B,MATCH(Network!K27,'Carbon Intensity - Nation'!A:A,0))*L27</f>
        <v>0.95901960000000019</v>
      </c>
      <c r="N27" s="44">
        <f t="shared" si="0"/>
        <v>3.2356800000000003</v>
      </c>
      <c r="O27" s="45">
        <f>INDEX('Carbon Intensity - Nation'!B:B,MATCH(Network!K27,'Carbon Intensity - Nation'!A:A,0))*N27/1000</f>
        <v>0.6904941120000001</v>
      </c>
    </row>
    <row r="28" spans="1:15">
      <c r="A28" s="25">
        <v>27</v>
      </c>
      <c r="B28" s="2" t="s">
        <v>141</v>
      </c>
      <c r="C28" s="2" t="s">
        <v>71</v>
      </c>
      <c r="D28" s="2" t="s">
        <v>72</v>
      </c>
      <c r="E28" s="2" t="s">
        <v>142</v>
      </c>
      <c r="F28" s="2">
        <v>8</v>
      </c>
      <c r="G28" s="2" t="s">
        <v>122</v>
      </c>
      <c r="H28" s="2" t="s">
        <v>143</v>
      </c>
      <c r="I28" s="2">
        <v>88.69</v>
      </c>
      <c r="J28" s="2" t="s">
        <v>75</v>
      </c>
      <c r="K28" s="2" t="s">
        <v>17</v>
      </c>
      <c r="L28" s="43">
        <f>INDEX('KWh - Hardware'!B:B,MATCH(Network!D28,'KWh - Hardware'!A:A,0))*I28/100</f>
        <v>4.4345000000000001E-3</v>
      </c>
      <c r="M28" s="44">
        <f>INDEX('Carbon Intensity - Nation'!B:B,MATCH(Network!K28,'Carbon Intensity - Nation'!A:A,0))*L28</f>
        <v>0.94632230000000006</v>
      </c>
      <c r="N28" s="44">
        <f t="shared" si="0"/>
        <v>3.1928399999999999</v>
      </c>
      <c r="O28" s="45">
        <f>INDEX('Carbon Intensity - Nation'!B:B,MATCH(Network!K28,'Carbon Intensity - Nation'!A:A,0))*N28/1000</f>
        <v>0.68135205599999993</v>
      </c>
    </row>
    <row r="29" spans="1:15">
      <c r="A29" s="25">
        <v>28</v>
      </c>
      <c r="B29" s="2" t="s">
        <v>144</v>
      </c>
      <c r="C29" s="2" t="s">
        <v>71</v>
      </c>
      <c r="D29" s="2" t="s">
        <v>72</v>
      </c>
      <c r="E29" s="2" t="s">
        <v>96</v>
      </c>
      <c r="F29" s="2">
        <v>8</v>
      </c>
      <c r="G29" s="2" t="s">
        <v>145</v>
      </c>
      <c r="H29" s="2" t="s">
        <v>62</v>
      </c>
      <c r="I29" s="2">
        <v>90.77</v>
      </c>
      <c r="J29" s="2" t="s">
        <v>75</v>
      </c>
      <c r="K29" s="2" t="s">
        <v>17</v>
      </c>
      <c r="L29" s="43">
        <f>INDEX('KWh - Hardware'!B:B,MATCH(Network!D29,'KWh - Hardware'!A:A,0))*I29/100</f>
        <v>4.5385E-3</v>
      </c>
      <c r="M29" s="44">
        <f>INDEX('Carbon Intensity - Nation'!B:B,MATCH(Network!K29,'Carbon Intensity - Nation'!A:A,0))*L29</f>
        <v>0.96851589999999999</v>
      </c>
      <c r="N29" s="44">
        <f t="shared" si="0"/>
        <v>3.2677199999999997</v>
      </c>
      <c r="O29" s="45">
        <f>INDEX('Carbon Intensity - Nation'!B:B,MATCH(Network!K29,'Carbon Intensity - Nation'!A:A,0))*N29/1000</f>
        <v>0.69733144799999991</v>
      </c>
    </row>
    <row r="30" spans="1:15">
      <c r="A30" s="25">
        <v>29</v>
      </c>
      <c r="B30" s="2" t="s">
        <v>146</v>
      </c>
      <c r="C30" s="2" t="s">
        <v>71</v>
      </c>
      <c r="D30" s="2" t="s">
        <v>147</v>
      </c>
      <c r="E30" s="2" t="s">
        <v>148</v>
      </c>
      <c r="F30" s="2">
        <v>12</v>
      </c>
      <c r="G30" s="2" t="s">
        <v>149</v>
      </c>
      <c r="H30" s="2" t="s">
        <v>150</v>
      </c>
      <c r="I30" s="2">
        <v>91.67</v>
      </c>
      <c r="J30" s="2" t="s">
        <v>133</v>
      </c>
      <c r="K30" s="2" t="s">
        <v>14</v>
      </c>
      <c r="L30" s="43">
        <f>INDEX('KWh - Hardware'!B:B,MATCH(Network!D30,'KWh - Hardware'!A:A,0))*I30/100</f>
        <v>6.8752499999999994E-3</v>
      </c>
      <c r="M30" s="44">
        <f>INDEX('Carbon Intensity - Nation'!B:B,MATCH(Network!K30,'Carbon Intensity - Nation'!A:A,0))*L30</f>
        <v>2.39946225</v>
      </c>
      <c r="N30" s="44">
        <f t="shared" si="0"/>
        <v>4.9501799999999996</v>
      </c>
      <c r="O30" s="45">
        <f>INDEX('Carbon Intensity - Nation'!B:B,MATCH(Network!K30,'Carbon Intensity - Nation'!A:A,0))*N30/1000</f>
        <v>1.7276128199999998</v>
      </c>
    </row>
    <row r="31" spans="1:15">
      <c r="A31" s="25">
        <v>30</v>
      </c>
      <c r="B31" s="2" t="s">
        <v>151</v>
      </c>
      <c r="C31" s="2" t="s">
        <v>71</v>
      </c>
      <c r="D31" s="2" t="s">
        <v>147</v>
      </c>
      <c r="E31" s="2" t="s">
        <v>135</v>
      </c>
      <c r="F31" s="2">
        <v>17</v>
      </c>
      <c r="G31" s="2" t="s">
        <v>152</v>
      </c>
      <c r="H31" s="2" t="s">
        <v>62</v>
      </c>
      <c r="I31" s="2">
        <v>91.07</v>
      </c>
      <c r="J31" s="2" t="s">
        <v>133</v>
      </c>
      <c r="K31" s="2" t="s">
        <v>14</v>
      </c>
      <c r="L31" s="43">
        <f>INDEX('KWh - Hardware'!B:B,MATCH(Network!D31,'KWh - Hardware'!A:A,0))*I31/100</f>
        <v>6.8302499999999986E-3</v>
      </c>
      <c r="M31" s="44">
        <f>INDEX('Carbon Intensity - Nation'!B:B,MATCH(Network!K31,'Carbon Intensity - Nation'!A:A,0))*L31</f>
        <v>2.3837572499999995</v>
      </c>
      <c r="N31" s="44">
        <f t="shared" si="0"/>
        <v>4.9177799999999987</v>
      </c>
      <c r="O31" s="45">
        <f>INDEX('Carbon Intensity - Nation'!B:B,MATCH(Network!K31,'Carbon Intensity - Nation'!A:A,0))*N31/1000</f>
        <v>1.7163052199999995</v>
      </c>
    </row>
    <row r="32" spans="1:15">
      <c r="A32" s="25">
        <v>31</v>
      </c>
      <c r="B32" s="2" t="s">
        <v>153</v>
      </c>
      <c r="C32" s="2" t="s">
        <v>71</v>
      </c>
      <c r="D32" s="2" t="s">
        <v>147</v>
      </c>
      <c r="E32" s="2" t="s">
        <v>154</v>
      </c>
      <c r="F32" s="2">
        <v>20</v>
      </c>
      <c r="G32" s="2" t="s">
        <v>155</v>
      </c>
      <c r="H32" s="2" t="s">
        <v>62</v>
      </c>
      <c r="I32" s="2">
        <v>91.96</v>
      </c>
      <c r="J32" s="2" t="s">
        <v>133</v>
      </c>
      <c r="K32" s="2" t="s">
        <v>14</v>
      </c>
      <c r="L32" s="43">
        <f>INDEX('KWh - Hardware'!B:B,MATCH(Network!D32,'KWh - Hardware'!A:A,0))*I32/100</f>
        <v>6.8969999999999995E-3</v>
      </c>
      <c r="M32" s="44">
        <f>INDEX('Carbon Intensity - Nation'!B:B,MATCH(Network!K32,'Carbon Intensity - Nation'!A:A,0))*L32</f>
        <v>2.4070529999999999</v>
      </c>
      <c r="N32" s="44">
        <f t="shared" si="0"/>
        <v>4.9658399999999991</v>
      </c>
      <c r="O32" s="45">
        <f>INDEX('Carbon Intensity - Nation'!B:B,MATCH(Network!K32,'Carbon Intensity - Nation'!A:A,0))*N32/1000</f>
        <v>1.7330781599999998</v>
      </c>
    </row>
    <row r="33" spans="1:15">
      <c r="A33" s="25">
        <v>32</v>
      </c>
      <c r="B33" s="2" t="s">
        <v>156</v>
      </c>
      <c r="C33" s="2" t="s">
        <v>71</v>
      </c>
      <c r="D33" s="2" t="s">
        <v>147</v>
      </c>
      <c r="E33" s="2" t="s">
        <v>154</v>
      </c>
      <c r="F33" s="2">
        <v>19</v>
      </c>
      <c r="G33" s="2" t="s">
        <v>157</v>
      </c>
      <c r="H33" s="2" t="s">
        <v>62</v>
      </c>
      <c r="I33" s="2">
        <v>91.07</v>
      </c>
      <c r="J33" s="2" t="s">
        <v>133</v>
      </c>
      <c r="K33" s="2" t="s">
        <v>14</v>
      </c>
      <c r="L33" s="43">
        <f>INDEX('KWh - Hardware'!B:B,MATCH(Network!D33,'KWh - Hardware'!A:A,0))*I33/100</f>
        <v>6.8302499999999986E-3</v>
      </c>
      <c r="M33" s="44">
        <f>INDEX('Carbon Intensity - Nation'!B:B,MATCH(Network!K33,'Carbon Intensity - Nation'!A:A,0))*L33</f>
        <v>2.3837572499999995</v>
      </c>
      <c r="N33" s="44">
        <f t="shared" si="0"/>
        <v>4.9177799999999987</v>
      </c>
      <c r="O33" s="45">
        <f>INDEX('Carbon Intensity - Nation'!B:B,MATCH(Network!K33,'Carbon Intensity - Nation'!A:A,0))*N33/1000</f>
        <v>1.7163052199999995</v>
      </c>
    </row>
    <row r="34" spans="1:15">
      <c r="A34" s="25">
        <v>33</v>
      </c>
      <c r="B34" s="2" t="s">
        <v>158</v>
      </c>
      <c r="C34" s="2" t="s">
        <v>71</v>
      </c>
      <c r="D34" s="2" t="s">
        <v>147</v>
      </c>
      <c r="E34" s="2" t="s">
        <v>159</v>
      </c>
      <c r="F34" s="2">
        <v>8</v>
      </c>
      <c r="G34" s="2" t="s">
        <v>160</v>
      </c>
      <c r="H34" s="2" t="s">
        <v>137</v>
      </c>
      <c r="I34" s="2">
        <v>91.07</v>
      </c>
      <c r="J34" s="2" t="s">
        <v>161</v>
      </c>
      <c r="K34" s="2" t="s">
        <v>17</v>
      </c>
      <c r="L34" s="43">
        <f>INDEX('KWh - Hardware'!B:B,MATCH(Network!D34,'KWh - Hardware'!A:A,0))*I34/100</f>
        <v>6.8302499999999986E-3</v>
      </c>
      <c r="M34" s="44">
        <f>INDEX('Carbon Intensity - Nation'!B:B,MATCH(Network!K34,'Carbon Intensity - Nation'!A:A,0))*L34</f>
        <v>1.4575753499999997</v>
      </c>
      <c r="N34" s="44">
        <f t="shared" si="0"/>
        <v>4.9177799999999987</v>
      </c>
      <c r="O34" s="45">
        <f>INDEX('Carbon Intensity - Nation'!B:B,MATCH(Network!K34,'Carbon Intensity - Nation'!A:A,0))*N34/1000</f>
        <v>1.0494542519999999</v>
      </c>
    </row>
    <row r="35" spans="1:15">
      <c r="A35" s="25">
        <v>34</v>
      </c>
      <c r="B35" s="2" t="s">
        <v>162</v>
      </c>
      <c r="C35" s="2" t="s">
        <v>71</v>
      </c>
      <c r="D35" s="2" t="s">
        <v>72</v>
      </c>
      <c r="E35" s="2" t="s">
        <v>127</v>
      </c>
      <c r="F35" s="2">
        <v>8</v>
      </c>
      <c r="G35" s="2" t="s">
        <v>163</v>
      </c>
      <c r="H35" s="2" t="s">
        <v>85</v>
      </c>
      <c r="I35" s="2">
        <v>89.88000000000001</v>
      </c>
      <c r="J35" s="2" t="s">
        <v>75</v>
      </c>
      <c r="K35" s="2" t="s">
        <v>17</v>
      </c>
      <c r="L35" s="43">
        <f>INDEX('KWh - Hardware'!B:B,MATCH(Network!D35,'KWh - Hardware'!A:A,0))*I35/100</f>
        <v>4.4940000000000006E-3</v>
      </c>
      <c r="M35" s="44">
        <f>INDEX('Carbon Intensity - Nation'!B:B,MATCH(Network!K35,'Carbon Intensity - Nation'!A:A,0))*L35</f>
        <v>0.95901960000000019</v>
      </c>
      <c r="N35" s="44">
        <f t="shared" si="0"/>
        <v>3.2356800000000003</v>
      </c>
      <c r="O35" s="45">
        <f>INDEX('Carbon Intensity - Nation'!B:B,MATCH(Network!K35,'Carbon Intensity - Nation'!A:A,0))*N35/1000</f>
        <v>0.6904941120000001</v>
      </c>
    </row>
    <row r="36" spans="1:15">
      <c r="A36" s="25">
        <v>35</v>
      </c>
      <c r="B36" s="2" t="s">
        <v>164</v>
      </c>
      <c r="C36" s="2" t="s">
        <v>71</v>
      </c>
      <c r="D36" s="2" t="s">
        <v>72</v>
      </c>
      <c r="E36" s="2" t="s">
        <v>165</v>
      </c>
      <c r="F36" s="2">
        <v>8</v>
      </c>
      <c r="G36" s="2" t="s">
        <v>166</v>
      </c>
      <c r="H36" s="2" t="s">
        <v>123</v>
      </c>
      <c r="I36" s="2">
        <v>86.61</v>
      </c>
      <c r="J36" s="2" t="s">
        <v>75</v>
      </c>
      <c r="K36" s="2" t="s">
        <v>17</v>
      </c>
      <c r="L36" s="43">
        <f>INDEX('KWh - Hardware'!B:B,MATCH(Network!D36,'KWh - Hardware'!A:A,0))*I36/100</f>
        <v>4.3305000000000001E-3</v>
      </c>
      <c r="M36" s="44">
        <f>INDEX('Carbon Intensity - Nation'!B:B,MATCH(Network!K36,'Carbon Intensity - Nation'!A:A,0))*L36</f>
        <v>0.92412870000000003</v>
      </c>
      <c r="N36" s="44">
        <f t="shared" si="0"/>
        <v>3.1179600000000001</v>
      </c>
      <c r="O36" s="45">
        <f>INDEX('Carbon Intensity - Nation'!B:B,MATCH(Network!K36,'Carbon Intensity - Nation'!A:A,0))*N36/1000</f>
        <v>0.66537266399999995</v>
      </c>
    </row>
    <row r="37" spans="1:15">
      <c r="A37" s="25">
        <v>36</v>
      </c>
      <c r="B37" s="2" t="s">
        <v>167</v>
      </c>
      <c r="C37" s="2" t="s">
        <v>71</v>
      </c>
      <c r="D37" s="2" t="s">
        <v>72</v>
      </c>
      <c r="E37" s="2" t="s">
        <v>168</v>
      </c>
      <c r="F37" s="2">
        <v>8</v>
      </c>
      <c r="G37" s="2" t="s">
        <v>169</v>
      </c>
      <c r="H37" s="2" t="s">
        <v>170</v>
      </c>
      <c r="I37" s="2">
        <v>87.2</v>
      </c>
      <c r="J37" s="2" t="s">
        <v>75</v>
      </c>
      <c r="K37" s="2" t="s">
        <v>17</v>
      </c>
      <c r="L37" s="43">
        <f>INDEX('KWh - Hardware'!B:B,MATCH(Network!D37,'KWh - Hardware'!A:A,0))*I37/100</f>
        <v>4.3600000000000002E-3</v>
      </c>
      <c r="M37" s="44">
        <f>INDEX('Carbon Intensity - Nation'!B:B,MATCH(Network!K37,'Carbon Intensity - Nation'!A:A,0))*L37</f>
        <v>0.93042400000000003</v>
      </c>
      <c r="N37" s="44">
        <f t="shared" si="0"/>
        <v>3.1392000000000002</v>
      </c>
      <c r="O37" s="45">
        <f>INDEX('Carbon Intensity - Nation'!B:B,MATCH(Network!K37,'Carbon Intensity - Nation'!A:A,0))*N37/1000</f>
        <v>0.66990528000000005</v>
      </c>
    </row>
    <row r="38" spans="1:15">
      <c r="A38" s="25">
        <v>37</v>
      </c>
      <c r="B38" s="2" t="s">
        <v>171</v>
      </c>
      <c r="C38" s="2" t="s">
        <v>71</v>
      </c>
      <c r="D38" s="2" t="s">
        <v>172</v>
      </c>
      <c r="E38" s="2" t="s">
        <v>73</v>
      </c>
      <c r="F38" s="2">
        <v>8</v>
      </c>
      <c r="G38" s="2" t="s">
        <v>173</v>
      </c>
      <c r="H38" s="2" t="s">
        <v>174</v>
      </c>
      <c r="I38" s="2">
        <v>81.25</v>
      </c>
      <c r="J38" s="2" t="s">
        <v>75</v>
      </c>
      <c r="K38" s="2" t="s">
        <v>17</v>
      </c>
      <c r="L38" s="43">
        <f>INDEX('KWh - Hardware'!B:B,MATCH(Network!D38,'KWh - Hardware'!A:A,0))*I38/100</f>
        <v>4.0625000000000001E-3</v>
      </c>
      <c r="M38" s="44">
        <f>INDEX('Carbon Intensity - Nation'!B:B,MATCH(Network!K38,'Carbon Intensity - Nation'!A:A,0))*L38</f>
        <v>0.86693750000000003</v>
      </c>
      <c r="N38" s="44">
        <f t="shared" si="0"/>
        <v>2.9250000000000003</v>
      </c>
      <c r="O38" s="45">
        <f>INDEX('Carbon Intensity - Nation'!B:B,MATCH(Network!K38,'Carbon Intensity - Nation'!A:A,0))*N38/1000</f>
        <v>0.62419500000000006</v>
      </c>
    </row>
    <row r="39" spans="1:15">
      <c r="A39" s="25">
        <v>38</v>
      </c>
      <c r="B39" s="2" t="s">
        <v>175</v>
      </c>
      <c r="C39" s="2" t="s">
        <v>71</v>
      </c>
      <c r="D39" s="2" t="s">
        <v>172</v>
      </c>
      <c r="E39" s="2" t="s">
        <v>77</v>
      </c>
      <c r="F39" s="2">
        <v>8</v>
      </c>
      <c r="G39" s="2" t="s">
        <v>176</v>
      </c>
      <c r="H39" s="2" t="s">
        <v>62</v>
      </c>
      <c r="I39" s="2">
        <v>88.39</v>
      </c>
      <c r="J39" s="2" t="s">
        <v>75</v>
      </c>
      <c r="K39" s="2" t="s">
        <v>17</v>
      </c>
      <c r="L39" s="43">
        <f>INDEX('KWh - Hardware'!B:B,MATCH(Network!D39,'KWh - Hardware'!A:A,0))*I39/100</f>
        <v>4.4194999999999998E-3</v>
      </c>
      <c r="M39" s="44">
        <f>INDEX('Carbon Intensity - Nation'!B:B,MATCH(Network!K39,'Carbon Intensity - Nation'!A:A,0))*L39</f>
        <v>0.94312129999999994</v>
      </c>
      <c r="N39" s="44">
        <f t="shared" si="0"/>
        <v>3.1820399999999998</v>
      </c>
      <c r="O39" s="45">
        <f>INDEX('Carbon Intensity - Nation'!B:B,MATCH(Network!K39,'Carbon Intensity - Nation'!A:A,0))*N39/1000</f>
        <v>0.679047336</v>
      </c>
    </row>
    <row r="40" spans="1:15">
      <c r="A40" s="25">
        <v>39</v>
      </c>
      <c r="B40" s="2" t="s">
        <v>177</v>
      </c>
      <c r="C40" s="2" t="s">
        <v>71</v>
      </c>
      <c r="D40" s="2" t="s">
        <v>72</v>
      </c>
      <c r="E40" s="2" t="s">
        <v>113</v>
      </c>
      <c r="F40" s="2">
        <v>8</v>
      </c>
      <c r="G40" s="2" t="s">
        <v>178</v>
      </c>
      <c r="H40" s="2" t="s">
        <v>179</v>
      </c>
      <c r="I40" s="2">
        <v>87.8</v>
      </c>
      <c r="J40" s="2" t="s">
        <v>75</v>
      </c>
      <c r="K40" s="2" t="s">
        <v>17</v>
      </c>
      <c r="L40" s="43">
        <f>INDEX('KWh - Hardware'!B:B,MATCH(Network!D40,'KWh - Hardware'!A:A,0))*I40/100</f>
        <v>4.3899999999999998E-3</v>
      </c>
      <c r="M40" s="44">
        <f>INDEX('Carbon Intensity - Nation'!B:B,MATCH(Network!K40,'Carbon Intensity - Nation'!A:A,0))*L40</f>
        <v>0.93682599999999994</v>
      </c>
      <c r="N40" s="44">
        <f t="shared" si="0"/>
        <v>3.1608000000000001</v>
      </c>
      <c r="O40" s="45">
        <f>INDEX('Carbon Intensity - Nation'!B:B,MATCH(Network!K40,'Carbon Intensity - Nation'!A:A,0))*N40/1000</f>
        <v>0.67451472000000001</v>
      </c>
    </row>
    <row r="41" spans="1:15">
      <c r="A41" s="25">
        <v>40</v>
      </c>
      <c r="B41" s="2" t="s">
        <v>180</v>
      </c>
      <c r="C41" s="2" t="s">
        <v>71</v>
      </c>
      <c r="D41" s="2" t="s">
        <v>72</v>
      </c>
      <c r="E41" s="2" t="s">
        <v>77</v>
      </c>
      <c r="F41" s="2">
        <v>8</v>
      </c>
      <c r="G41" s="2" t="s">
        <v>181</v>
      </c>
      <c r="H41" s="2" t="s">
        <v>62</v>
      </c>
      <c r="I41" s="2">
        <v>89.88000000000001</v>
      </c>
      <c r="J41" s="2" t="s">
        <v>75</v>
      </c>
      <c r="K41" s="2" t="s">
        <v>17</v>
      </c>
      <c r="L41" s="43">
        <f>INDEX('KWh - Hardware'!B:B,MATCH(Network!D41,'KWh - Hardware'!A:A,0))*I41/100</f>
        <v>4.4940000000000006E-3</v>
      </c>
      <c r="M41" s="44">
        <f>INDEX('Carbon Intensity - Nation'!B:B,MATCH(Network!K41,'Carbon Intensity - Nation'!A:A,0))*L41</f>
        <v>0.95901960000000019</v>
      </c>
      <c r="N41" s="44">
        <f t="shared" si="0"/>
        <v>3.2356800000000003</v>
      </c>
      <c r="O41" s="45">
        <f>INDEX('Carbon Intensity - Nation'!B:B,MATCH(Network!K41,'Carbon Intensity - Nation'!A:A,0))*N41/1000</f>
        <v>0.6904941120000001</v>
      </c>
    </row>
    <row r="42" spans="1:15">
      <c r="A42" s="25">
        <v>41</v>
      </c>
      <c r="B42" s="2" t="s">
        <v>182</v>
      </c>
      <c r="C42" s="2" t="s">
        <v>71</v>
      </c>
      <c r="D42" s="2" t="s">
        <v>72</v>
      </c>
      <c r="E42" s="2" t="s">
        <v>113</v>
      </c>
      <c r="F42" s="2">
        <v>8</v>
      </c>
      <c r="G42" s="2" t="s">
        <v>183</v>
      </c>
      <c r="H42" s="2" t="s">
        <v>68</v>
      </c>
      <c r="I42" s="2">
        <v>89.29</v>
      </c>
      <c r="J42" s="2" t="s">
        <v>75</v>
      </c>
      <c r="K42" s="2" t="s">
        <v>17</v>
      </c>
      <c r="L42" s="43">
        <f>INDEX('KWh - Hardware'!B:B,MATCH(Network!D42,'KWh - Hardware'!A:A,0))*I42/100</f>
        <v>4.4644999999999997E-3</v>
      </c>
      <c r="M42" s="44">
        <f>INDEX('Carbon Intensity - Nation'!B:B,MATCH(Network!K42,'Carbon Intensity - Nation'!A:A,0))*L42</f>
        <v>0.95272429999999997</v>
      </c>
      <c r="N42" s="44">
        <f t="shared" si="0"/>
        <v>3.2144399999999997</v>
      </c>
      <c r="O42" s="45">
        <f>INDEX('Carbon Intensity - Nation'!B:B,MATCH(Network!K42,'Carbon Intensity - Nation'!A:A,0))*N42/1000</f>
        <v>0.685961496</v>
      </c>
    </row>
    <row r="43" spans="1:15">
      <c r="A43" s="25">
        <v>42</v>
      </c>
      <c r="B43" s="2" t="s">
        <v>184</v>
      </c>
      <c r="C43" s="2" t="s">
        <v>71</v>
      </c>
      <c r="D43" s="2" t="s">
        <v>147</v>
      </c>
      <c r="E43" s="2" t="s">
        <v>185</v>
      </c>
      <c r="F43" s="2">
        <v>25</v>
      </c>
      <c r="G43" s="2" t="s">
        <v>186</v>
      </c>
      <c r="H43" s="2" t="s">
        <v>187</v>
      </c>
      <c r="I43" s="2">
        <v>91.36999999999999</v>
      </c>
      <c r="J43" s="2" t="s">
        <v>133</v>
      </c>
      <c r="K43" s="2" t="s">
        <v>14</v>
      </c>
      <c r="L43" s="43">
        <f>INDEX('KWh - Hardware'!B:B,MATCH(Network!D43,'KWh - Hardware'!A:A,0))*I43/100</f>
        <v>6.8527499999999986E-3</v>
      </c>
      <c r="M43" s="44">
        <f>INDEX('Carbon Intensity - Nation'!B:B,MATCH(Network!K43,'Carbon Intensity - Nation'!A:A,0))*L43</f>
        <v>2.3916097499999993</v>
      </c>
      <c r="N43" s="44">
        <f t="shared" si="0"/>
        <v>4.9339799999999991</v>
      </c>
      <c r="O43" s="45">
        <f>INDEX('Carbon Intensity - Nation'!B:B,MATCH(Network!K43,'Carbon Intensity - Nation'!A:A,0))*N43/1000</f>
        <v>1.7219590199999997</v>
      </c>
    </row>
    <row r="44" spans="1:15">
      <c r="A44" s="25">
        <v>43</v>
      </c>
      <c r="B44" s="2" t="s">
        <v>188</v>
      </c>
      <c r="C44" s="2" t="s">
        <v>189</v>
      </c>
      <c r="D44" s="2" t="s">
        <v>190</v>
      </c>
      <c r="E44" s="2" t="s">
        <v>191</v>
      </c>
      <c r="F44" s="2">
        <v>0</v>
      </c>
      <c r="G44" s="2" t="s">
        <v>192</v>
      </c>
      <c r="H44" s="2" t="s">
        <v>62</v>
      </c>
      <c r="I44" s="2">
        <v>91.96</v>
      </c>
      <c r="J44" s="2" t="s">
        <v>75</v>
      </c>
      <c r="K44" s="2" t="s">
        <v>17</v>
      </c>
      <c r="L44" s="43">
        <f>INDEX('KWh - Hardware'!B:B,MATCH(Network!D44,'KWh - Hardware'!A:A,0))*I44/100</f>
        <v>6.8969999999999995E-3</v>
      </c>
      <c r="M44" s="44">
        <f>INDEX('Carbon Intensity - Nation'!B:B,MATCH(Network!K44,'Carbon Intensity - Nation'!A:A,0))*L44</f>
        <v>1.4718198</v>
      </c>
      <c r="N44" s="44">
        <f t="shared" si="0"/>
        <v>4.9658399999999991</v>
      </c>
      <c r="O44" s="45">
        <f>INDEX('Carbon Intensity - Nation'!B:B,MATCH(Network!K44,'Carbon Intensity - Nation'!A:A,0))*N44/1000</f>
        <v>1.0597102559999998</v>
      </c>
    </row>
    <row r="45" spans="1:15">
      <c r="A45" s="25">
        <v>44</v>
      </c>
      <c r="B45" s="2" t="s">
        <v>193</v>
      </c>
      <c r="C45" s="2" t="s">
        <v>71</v>
      </c>
      <c r="D45" s="2" t="s">
        <v>147</v>
      </c>
      <c r="E45" s="2" t="s">
        <v>194</v>
      </c>
      <c r="F45" s="2">
        <v>11</v>
      </c>
      <c r="G45" s="2" t="s">
        <v>195</v>
      </c>
      <c r="H45" s="2" t="s">
        <v>68</v>
      </c>
      <c r="I45" s="2">
        <v>91.67</v>
      </c>
      <c r="J45" s="2" t="s">
        <v>133</v>
      </c>
      <c r="K45" s="2" t="s">
        <v>14</v>
      </c>
      <c r="L45" s="43">
        <f>INDEX('KWh - Hardware'!B:B,MATCH(Network!D45,'KWh - Hardware'!A:A,0))*I45/100</f>
        <v>6.8752499999999994E-3</v>
      </c>
      <c r="M45" s="44">
        <f>INDEX('Carbon Intensity - Nation'!B:B,MATCH(Network!K45,'Carbon Intensity - Nation'!A:A,0))*L45</f>
        <v>2.39946225</v>
      </c>
      <c r="N45" s="44">
        <f t="shared" si="0"/>
        <v>4.9501799999999996</v>
      </c>
      <c r="O45" s="45">
        <f>INDEX('Carbon Intensity - Nation'!B:B,MATCH(Network!K45,'Carbon Intensity - Nation'!A:A,0))*N45/1000</f>
        <v>1.7276128199999998</v>
      </c>
    </row>
    <row r="46" spans="1:15">
      <c r="A46" s="25">
        <v>45</v>
      </c>
      <c r="B46" s="2" t="s">
        <v>196</v>
      </c>
      <c r="C46" s="2" t="s">
        <v>58</v>
      </c>
      <c r="D46" s="2" t="s">
        <v>65</v>
      </c>
      <c r="E46" s="2" t="s">
        <v>154</v>
      </c>
      <c r="F46" s="2">
        <v>24</v>
      </c>
      <c r="G46" s="2" t="s">
        <v>197</v>
      </c>
      <c r="H46" s="2" t="s">
        <v>62</v>
      </c>
      <c r="I46" s="2">
        <v>90.77</v>
      </c>
      <c r="J46" s="2" t="s">
        <v>133</v>
      </c>
      <c r="K46" s="2" t="s">
        <v>14</v>
      </c>
      <c r="L46" s="43">
        <f>INDEX('KWh - Hardware'!B:B,MATCH(Network!D46,'KWh - Hardware'!A:A,0))*I46/100</f>
        <v>6.8077499999999987E-3</v>
      </c>
      <c r="M46" s="44">
        <f>INDEX('Carbon Intensity - Nation'!B:B,MATCH(Network!K46,'Carbon Intensity - Nation'!A:A,0))*L46</f>
        <v>2.3759047499999997</v>
      </c>
      <c r="N46" s="44">
        <f t="shared" si="0"/>
        <v>4.9015799999999992</v>
      </c>
      <c r="O46" s="45">
        <f>INDEX('Carbon Intensity - Nation'!B:B,MATCH(Network!K46,'Carbon Intensity - Nation'!A:A,0))*N46/1000</f>
        <v>1.7106514199999996</v>
      </c>
    </row>
    <row r="47" spans="1:15">
      <c r="A47" s="25">
        <v>46</v>
      </c>
      <c r="B47" s="2" t="s">
        <v>198</v>
      </c>
      <c r="C47" s="2" t="s">
        <v>58</v>
      </c>
      <c r="D47" s="2" t="s">
        <v>65</v>
      </c>
      <c r="E47" s="2" t="s">
        <v>199</v>
      </c>
      <c r="F47" s="2">
        <v>8</v>
      </c>
      <c r="G47" s="2" t="s">
        <v>200</v>
      </c>
      <c r="H47" s="2" t="s">
        <v>109</v>
      </c>
      <c r="I47" s="2">
        <v>90.18</v>
      </c>
      <c r="J47" s="2" t="s">
        <v>201</v>
      </c>
      <c r="K47" s="2" t="s">
        <v>14</v>
      </c>
      <c r="L47" s="43">
        <f>INDEX('KWh - Hardware'!B:B,MATCH(Network!D47,'KWh - Hardware'!A:A,0))*I47/100</f>
        <v>6.7635000000000004E-3</v>
      </c>
      <c r="M47" s="44">
        <f>INDEX('Carbon Intensity - Nation'!B:B,MATCH(Network!K47,'Carbon Intensity - Nation'!A:A,0))*L47</f>
        <v>2.3604615</v>
      </c>
      <c r="N47" s="44">
        <f t="shared" si="0"/>
        <v>4.8697200000000009</v>
      </c>
      <c r="O47" s="45">
        <f>INDEX('Carbon Intensity - Nation'!B:B,MATCH(Network!K47,'Carbon Intensity - Nation'!A:A,0))*N47/1000</f>
        <v>1.6995322800000003</v>
      </c>
    </row>
    <row r="48" spans="1:15">
      <c r="A48" s="25">
        <v>47</v>
      </c>
      <c r="B48" s="2" t="s">
        <v>202</v>
      </c>
      <c r="C48" s="2" t="s">
        <v>71</v>
      </c>
      <c r="D48" s="2" t="s">
        <v>172</v>
      </c>
      <c r="E48" s="2" t="s">
        <v>87</v>
      </c>
      <c r="F48" s="2">
        <v>0</v>
      </c>
      <c r="G48" s="2" t="s">
        <v>203</v>
      </c>
      <c r="H48" s="2" t="s">
        <v>137</v>
      </c>
      <c r="I48" s="2">
        <v>91.96</v>
      </c>
      <c r="J48" s="2" t="s">
        <v>75</v>
      </c>
      <c r="K48" s="2" t="s">
        <v>17</v>
      </c>
      <c r="L48" s="43">
        <f>INDEX('KWh - Hardware'!B:B,MATCH(Network!D48,'KWh - Hardware'!A:A,0))*I48/100</f>
        <v>4.5979999999999997E-3</v>
      </c>
      <c r="M48" s="44">
        <f>INDEX('Carbon Intensity - Nation'!B:B,MATCH(Network!K48,'Carbon Intensity - Nation'!A:A,0))*L48</f>
        <v>0.98121320000000001</v>
      </c>
      <c r="N48" s="44">
        <f t="shared" si="0"/>
        <v>3.3105599999999997</v>
      </c>
      <c r="O48" s="45">
        <f>INDEX('Carbon Intensity - Nation'!B:B,MATCH(Network!K48,'Carbon Intensity - Nation'!A:A,0))*N48/1000</f>
        <v>0.70647350399999997</v>
      </c>
    </row>
    <row r="49" spans="1:15">
      <c r="A49" s="25">
        <v>48</v>
      </c>
      <c r="B49" s="2" t="s">
        <v>204</v>
      </c>
      <c r="C49" s="2" t="s">
        <v>71</v>
      </c>
      <c r="D49" s="2" t="s">
        <v>147</v>
      </c>
      <c r="E49" s="2" t="s">
        <v>205</v>
      </c>
      <c r="F49" s="2">
        <v>14</v>
      </c>
      <c r="G49" s="2" t="s">
        <v>206</v>
      </c>
      <c r="H49" s="2" t="s">
        <v>62</v>
      </c>
      <c r="I49" s="2">
        <v>91.96</v>
      </c>
      <c r="J49" s="2" t="s">
        <v>133</v>
      </c>
      <c r="K49" s="2" t="s">
        <v>14</v>
      </c>
      <c r="L49" s="43">
        <f>INDEX('KWh - Hardware'!B:B,MATCH(Network!D49,'KWh - Hardware'!A:A,0))*I49/100</f>
        <v>6.8969999999999995E-3</v>
      </c>
      <c r="M49" s="44">
        <f>INDEX('Carbon Intensity - Nation'!B:B,MATCH(Network!K49,'Carbon Intensity - Nation'!A:A,0))*L49</f>
        <v>2.4070529999999999</v>
      </c>
      <c r="N49" s="44">
        <f t="shared" si="0"/>
        <v>4.9658399999999991</v>
      </c>
      <c r="O49" s="45">
        <f>INDEX('Carbon Intensity - Nation'!B:B,MATCH(Network!K49,'Carbon Intensity - Nation'!A:A,0))*N49/1000</f>
        <v>1.7330781599999998</v>
      </c>
    </row>
    <row r="50" spans="1:15">
      <c r="A50" s="25">
        <v>49</v>
      </c>
      <c r="B50" s="2" t="s">
        <v>207</v>
      </c>
      <c r="C50" s="2" t="s">
        <v>71</v>
      </c>
      <c r="D50" s="2" t="s">
        <v>147</v>
      </c>
      <c r="E50" s="2" t="s">
        <v>208</v>
      </c>
      <c r="F50" s="2">
        <v>8</v>
      </c>
      <c r="G50" s="2" t="s">
        <v>209</v>
      </c>
      <c r="H50" s="2" t="s">
        <v>68</v>
      </c>
      <c r="I50" s="2">
        <v>91.36999999999999</v>
      </c>
      <c r="J50" s="2" t="s">
        <v>210</v>
      </c>
      <c r="K50" s="2" t="s">
        <v>14</v>
      </c>
      <c r="L50" s="43">
        <f>INDEX('KWh - Hardware'!B:B,MATCH(Network!D50,'KWh - Hardware'!A:A,0))*I50/100</f>
        <v>6.8527499999999986E-3</v>
      </c>
      <c r="M50" s="44">
        <f>INDEX('Carbon Intensity - Nation'!B:B,MATCH(Network!K50,'Carbon Intensity - Nation'!A:A,0))*L50</f>
        <v>2.3916097499999993</v>
      </c>
      <c r="N50" s="44">
        <f t="shared" si="0"/>
        <v>4.9339799999999991</v>
      </c>
      <c r="O50" s="45">
        <f>INDEX('Carbon Intensity - Nation'!B:B,MATCH(Network!K50,'Carbon Intensity - Nation'!A:A,0))*N50/1000</f>
        <v>1.7219590199999997</v>
      </c>
    </row>
    <row r="51" spans="1:15">
      <c r="A51" s="25">
        <v>50</v>
      </c>
      <c r="B51" s="2" t="s">
        <v>211</v>
      </c>
      <c r="C51" s="2" t="s">
        <v>58</v>
      </c>
      <c r="D51" s="2" t="s">
        <v>65</v>
      </c>
      <c r="E51" s="2" t="s">
        <v>83</v>
      </c>
      <c r="F51" s="2">
        <v>19</v>
      </c>
      <c r="G51" s="2" t="s">
        <v>212</v>
      </c>
      <c r="H51" s="2" t="s">
        <v>213</v>
      </c>
      <c r="I51" s="2">
        <v>89.88000000000001</v>
      </c>
      <c r="J51" s="2" t="s">
        <v>214</v>
      </c>
      <c r="K51" s="2" t="s">
        <v>12</v>
      </c>
      <c r="L51" s="43">
        <f>INDEX('KWh - Hardware'!B:B,MATCH(Network!D51,'KWh - Hardware'!A:A,0))*I51/100</f>
        <v>6.7410000000000005E-3</v>
      </c>
      <c r="M51" s="44">
        <f>INDEX('Carbon Intensity - Nation'!B:B,MATCH(Network!K51,'Carbon Intensity - Nation'!A:A,0))*L51</f>
        <v>0.46243259999999997</v>
      </c>
      <c r="N51" s="44">
        <f t="shared" si="0"/>
        <v>4.8535200000000005</v>
      </c>
      <c r="O51" s="45">
        <f>INDEX('Carbon Intensity - Nation'!B:B,MATCH(Network!K51,'Carbon Intensity - Nation'!A:A,0))*N51/1000</f>
        <v>0.33295147200000003</v>
      </c>
    </row>
    <row r="52" spans="1:15">
      <c r="A52" s="25">
        <v>51</v>
      </c>
      <c r="B52" s="2" t="s">
        <v>215</v>
      </c>
      <c r="C52" s="2" t="s">
        <v>71</v>
      </c>
      <c r="D52" s="2" t="s">
        <v>147</v>
      </c>
      <c r="E52" s="2" t="s">
        <v>148</v>
      </c>
      <c r="F52" s="2">
        <v>25</v>
      </c>
      <c r="G52" s="2" t="s">
        <v>216</v>
      </c>
      <c r="H52" s="2" t="s">
        <v>137</v>
      </c>
      <c r="I52" s="2">
        <v>90.18</v>
      </c>
      <c r="J52" s="2" t="s">
        <v>133</v>
      </c>
      <c r="K52" s="2" t="s">
        <v>14</v>
      </c>
      <c r="L52" s="43">
        <f>INDEX('KWh - Hardware'!B:B,MATCH(Network!D52,'KWh - Hardware'!A:A,0))*I52/100</f>
        <v>6.7635000000000004E-3</v>
      </c>
      <c r="M52" s="44">
        <f>INDEX('Carbon Intensity - Nation'!B:B,MATCH(Network!K52,'Carbon Intensity - Nation'!A:A,0))*L52</f>
        <v>2.3604615</v>
      </c>
      <c r="N52" s="44">
        <f t="shared" si="0"/>
        <v>4.8697200000000009</v>
      </c>
      <c r="O52" s="45">
        <f>INDEX('Carbon Intensity - Nation'!B:B,MATCH(Network!K52,'Carbon Intensity - Nation'!A:A,0))*N52/1000</f>
        <v>1.6995322800000003</v>
      </c>
    </row>
    <row r="53" spans="1:15">
      <c r="A53" s="25">
        <v>52</v>
      </c>
      <c r="B53" s="2" t="s">
        <v>217</v>
      </c>
      <c r="C53" s="2" t="s">
        <v>71</v>
      </c>
      <c r="D53" s="2" t="s">
        <v>72</v>
      </c>
      <c r="E53" s="2" t="s">
        <v>218</v>
      </c>
      <c r="F53" s="2">
        <v>8</v>
      </c>
      <c r="G53" s="2" t="s">
        <v>219</v>
      </c>
      <c r="H53" s="2" t="s">
        <v>220</v>
      </c>
      <c r="I53" s="2">
        <v>90.48</v>
      </c>
      <c r="J53" s="2" t="s">
        <v>75</v>
      </c>
      <c r="K53" s="2" t="s">
        <v>17</v>
      </c>
      <c r="L53" s="43">
        <f>INDEX('KWh - Hardware'!B:B,MATCH(Network!D53,'KWh - Hardware'!A:A,0))*I53/100</f>
        <v>4.5240000000000002E-3</v>
      </c>
      <c r="M53" s="44">
        <f>INDEX('Carbon Intensity - Nation'!B:B,MATCH(Network!K53,'Carbon Intensity - Nation'!A:A,0))*L53</f>
        <v>0.9654216000000001</v>
      </c>
      <c r="N53" s="44">
        <f t="shared" si="0"/>
        <v>3.2572800000000002</v>
      </c>
      <c r="O53" s="45">
        <f>INDEX('Carbon Intensity - Nation'!B:B,MATCH(Network!K53,'Carbon Intensity - Nation'!A:A,0))*N53/1000</f>
        <v>0.69510355200000007</v>
      </c>
    </row>
    <row r="54" spans="1:15">
      <c r="A54" s="25">
        <v>53</v>
      </c>
      <c r="B54" s="2" t="s">
        <v>221</v>
      </c>
      <c r="C54" s="2" t="s">
        <v>71</v>
      </c>
      <c r="D54" s="2" t="s">
        <v>147</v>
      </c>
      <c r="E54" s="2" t="s">
        <v>222</v>
      </c>
      <c r="F54" s="2">
        <v>8</v>
      </c>
      <c r="G54" s="2" t="s">
        <v>223</v>
      </c>
      <c r="H54" s="2" t="s">
        <v>62</v>
      </c>
      <c r="I54" s="2">
        <v>91.96</v>
      </c>
      <c r="J54" s="2" t="s">
        <v>161</v>
      </c>
      <c r="K54" s="2" t="s">
        <v>17</v>
      </c>
      <c r="L54" s="43">
        <f>INDEX('KWh - Hardware'!B:B,MATCH(Network!D54,'KWh - Hardware'!A:A,0))*I54/100</f>
        <v>6.8969999999999995E-3</v>
      </c>
      <c r="M54" s="44">
        <f>INDEX('Carbon Intensity - Nation'!B:B,MATCH(Network!K54,'Carbon Intensity - Nation'!A:A,0))*L54</f>
        <v>1.4718198</v>
      </c>
      <c r="N54" s="44">
        <f t="shared" si="0"/>
        <v>4.9658399999999991</v>
      </c>
      <c r="O54" s="45">
        <f>INDEX('Carbon Intensity - Nation'!B:B,MATCH(Network!K54,'Carbon Intensity - Nation'!A:A,0))*N54/1000</f>
        <v>1.0597102559999998</v>
      </c>
    </row>
    <row r="55" spans="1:15">
      <c r="A55" s="25">
        <v>54</v>
      </c>
      <c r="B55" s="2" t="s">
        <v>224</v>
      </c>
      <c r="C55" s="2" t="s">
        <v>71</v>
      </c>
      <c r="D55" s="2" t="s">
        <v>147</v>
      </c>
      <c r="E55" s="2" t="s">
        <v>225</v>
      </c>
      <c r="F55" s="2">
        <v>14</v>
      </c>
      <c r="G55" s="2" t="s">
        <v>226</v>
      </c>
      <c r="H55" s="2" t="s">
        <v>68</v>
      </c>
      <c r="I55" s="2">
        <v>91.36999999999999</v>
      </c>
      <c r="J55" s="2" t="s">
        <v>133</v>
      </c>
      <c r="K55" s="2" t="s">
        <v>14</v>
      </c>
      <c r="L55" s="43">
        <f>INDEX('KWh - Hardware'!B:B,MATCH(Network!D55,'KWh - Hardware'!A:A,0))*I55/100</f>
        <v>6.8527499999999986E-3</v>
      </c>
      <c r="M55" s="44">
        <f>INDEX('Carbon Intensity - Nation'!B:B,MATCH(Network!K55,'Carbon Intensity - Nation'!A:A,0))*L55</f>
        <v>2.3916097499999993</v>
      </c>
      <c r="N55" s="44">
        <f t="shared" si="0"/>
        <v>4.9339799999999991</v>
      </c>
      <c r="O55" s="45">
        <f>INDEX('Carbon Intensity - Nation'!B:B,MATCH(Network!K55,'Carbon Intensity - Nation'!A:A,0))*N55/1000</f>
        <v>1.7219590199999997</v>
      </c>
    </row>
    <row r="56" spans="1:15">
      <c r="A56" s="25">
        <v>55</v>
      </c>
      <c r="B56" s="2" t="s">
        <v>227</v>
      </c>
      <c r="C56" s="2" t="s">
        <v>71</v>
      </c>
      <c r="D56" s="2" t="s">
        <v>147</v>
      </c>
      <c r="E56" s="2" t="s">
        <v>154</v>
      </c>
      <c r="F56" s="2">
        <v>0</v>
      </c>
      <c r="G56" s="2" t="s">
        <v>228</v>
      </c>
      <c r="H56" s="2" t="s">
        <v>62</v>
      </c>
      <c r="I56" s="2">
        <v>91.96</v>
      </c>
      <c r="J56" s="2" t="s">
        <v>210</v>
      </c>
      <c r="K56" s="2" t="s">
        <v>14</v>
      </c>
      <c r="L56" s="43">
        <f>INDEX('KWh - Hardware'!B:B,MATCH(Network!D56,'KWh - Hardware'!A:A,0))*I56/100</f>
        <v>6.8969999999999995E-3</v>
      </c>
      <c r="M56" s="44">
        <f>INDEX('Carbon Intensity - Nation'!B:B,MATCH(Network!K56,'Carbon Intensity - Nation'!A:A,0))*L56</f>
        <v>2.4070529999999999</v>
      </c>
      <c r="N56" s="44">
        <f t="shared" si="0"/>
        <v>4.9658399999999991</v>
      </c>
      <c r="O56" s="45">
        <f>INDEX('Carbon Intensity - Nation'!B:B,MATCH(Network!K56,'Carbon Intensity - Nation'!A:A,0))*N56/1000</f>
        <v>1.7330781599999998</v>
      </c>
    </row>
    <row r="57" spans="1:15">
      <c r="A57" s="25">
        <v>56</v>
      </c>
      <c r="B57" s="2" t="s">
        <v>229</v>
      </c>
      <c r="C57" s="2" t="s">
        <v>58</v>
      </c>
      <c r="D57" s="2" t="s">
        <v>65</v>
      </c>
      <c r="E57" s="2" t="s">
        <v>148</v>
      </c>
      <c r="F57" s="2">
        <v>20</v>
      </c>
      <c r="G57" s="2" t="s">
        <v>230</v>
      </c>
      <c r="H57" s="2" t="s">
        <v>103</v>
      </c>
      <c r="I57" s="2">
        <v>89.58</v>
      </c>
      <c r="J57" s="2" t="s">
        <v>231</v>
      </c>
      <c r="K57" s="2" t="s">
        <v>13</v>
      </c>
      <c r="L57" s="43">
        <f>INDEX('KWh - Hardware'!B:B,MATCH(Network!D57,'KWh - Hardware'!A:A,0))*I57/100</f>
        <v>6.7184999999999996E-3</v>
      </c>
      <c r="M57" s="44">
        <f>INDEX('Carbon Intensity - Nation'!B:B,MATCH(Network!K57,'Carbon Intensity - Nation'!A:A,0))*L57</f>
        <v>0.34331535000000002</v>
      </c>
      <c r="N57" s="44">
        <f t="shared" si="0"/>
        <v>4.8373200000000001</v>
      </c>
      <c r="O57" s="45">
        <f>INDEX('Carbon Intensity - Nation'!B:B,MATCH(Network!K57,'Carbon Intensity - Nation'!A:A,0))*N57/1000</f>
        <v>0.24718705200000002</v>
      </c>
    </row>
    <row r="58" spans="1:15">
      <c r="A58" s="25">
        <v>57</v>
      </c>
      <c r="B58" s="2" t="s">
        <v>232</v>
      </c>
      <c r="C58" s="2" t="s">
        <v>58</v>
      </c>
      <c r="D58" s="2" t="s">
        <v>65</v>
      </c>
      <c r="E58" s="2" t="s">
        <v>208</v>
      </c>
      <c r="F58" s="2">
        <v>25</v>
      </c>
      <c r="G58" s="2" t="s">
        <v>233</v>
      </c>
      <c r="H58" s="2" t="s">
        <v>143</v>
      </c>
      <c r="I58" s="2">
        <v>91.07</v>
      </c>
      <c r="J58" s="2" t="s">
        <v>231</v>
      </c>
      <c r="K58" s="2" t="s">
        <v>13</v>
      </c>
      <c r="L58" s="43">
        <f>INDEX('KWh - Hardware'!B:B,MATCH(Network!D58,'KWh - Hardware'!A:A,0))*I58/100</f>
        <v>6.8302499999999986E-3</v>
      </c>
      <c r="M58" s="44">
        <f>INDEX('Carbon Intensity - Nation'!B:B,MATCH(Network!K58,'Carbon Intensity - Nation'!A:A,0))*L58</f>
        <v>0.34902577499999993</v>
      </c>
      <c r="N58" s="44">
        <f t="shared" si="0"/>
        <v>4.9177799999999987</v>
      </c>
      <c r="O58" s="45">
        <f>INDEX('Carbon Intensity - Nation'!B:B,MATCH(Network!K58,'Carbon Intensity - Nation'!A:A,0))*N58/1000</f>
        <v>0.25129855799999995</v>
      </c>
    </row>
    <row r="59" spans="1:15">
      <c r="A59" s="25">
        <v>58</v>
      </c>
      <c r="B59" s="2" t="s">
        <v>234</v>
      </c>
      <c r="C59" s="2" t="s">
        <v>58</v>
      </c>
      <c r="D59" s="2" t="s">
        <v>65</v>
      </c>
      <c r="E59" s="2" t="s">
        <v>205</v>
      </c>
      <c r="F59" s="2">
        <v>21</v>
      </c>
      <c r="G59" s="2" t="s">
        <v>235</v>
      </c>
      <c r="H59" s="2" t="s">
        <v>85</v>
      </c>
      <c r="I59" s="2">
        <v>88.1</v>
      </c>
      <c r="J59" s="2" t="s">
        <v>236</v>
      </c>
      <c r="K59" s="2" t="s">
        <v>14</v>
      </c>
      <c r="L59" s="43">
        <f>INDEX('KWh - Hardware'!B:B,MATCH(Network!D59,'KWh - Hardware'!A:A,0))*I59/100</f>
        <v>6.6074999999999997E-3</v>
      </c>
      <c r="M59" s="44">
        <f>INDEX('Carbon Intensity - Nation'!B:B,MATCH(Network!K59,'Carbon Intensity - Nation'!A:A,0))*L59</f>
        <v>2.3060174999999998</v>
      </c>
      <c r="N59" s="44">
        <f t="shared" si="0"/>
        <v>4.7573999999999996</v>
      </c>
      <c r="O59" s="45">
        <f>INDEX('Carbon Intensity - Nation'!B:B,MATCH(Network!K59,'Carbon Intensity - Nation'!A:A,0))*N59/1000</f>
        <v>1.6603326</v>
      </c>
    </row>
    <row r="60" spans="1:15">
      <c r="A60" s="25">
        <v>59</v>
      </c>
      <c r="B60" s="2" t="s">
        <v>237</v>
      </c>
      <c r="C60" s="2" t="s">
        <v>71</v>
      </c>
      <c r="D60" s="2" t="s">
        <v>147</v>
      </c>
      <c r="E60" s="2" t="s">
        <v>199</v>
      </c>
      <c r="F60" s="2">
        <v>10</v>
      </c>
      <c r="G60" s="2" t="s">
        <v>238</v>
      </c>
      <c r="H60" s="2" t="s">
        <v>150</v>
      </c>
      <c r="I60" s="2">
        <v>91.96</v>
      </c>
      <c r="J60" s="2" t="s">
        <v>239</v>
      </c>
      <c r="K60" s="2" t="s">
        <v>14</v>
      </c>
      <c r="L60" s="43">
        <f>INDEX('KWh - Hardware'!B:B,MATCH(Network!D60,'KWh - Hardware'!A:A,0))*I60/100</f>
        <v>6.8969999999999995E-3</v>
      </c>
      <c r="M60" s="44">
        <f>INDEX('Carbon Intensity - Nation'!B:B,MATCH(Network!K60,'Carbon Intensity - Nation'!A:A,0))*L60</f>
        <v>2.4070529999999999</v>
      </c>
      <c r="N60" s="44">
        <f t="shared" si="0"/>
        <v>4.9658399999999991</v>
      </c>
      <c r="O60" s="45">
        <f>INDEX('Carbon Intensity - Nation'!B:B,MATCH(Network!K60,'Carbon Intensity - Nation'!A:A,0))*N60/1000</f>
        <v>1.7330781599999998</v>
      </c>
    </row>
    <row r="61" spans="1:15">
      <c r="A61" s="25">
        <v>60</v>
      </c>
      <c r="B61" s="2" t="s">
        <v>240</v>
      </c>
      <c r="C61" s="2" t="s">
        <v>58</v>
      </c>
      <c r="D61" s="2" t="s">
        <v>65</v>
      </c>
      <c r="E61" s="2" t="s">
        <v>127</v>
      </c>
      <c r="F61" s="2">
        <v>25</v>
      </c>
      <c r="G61" s="2" t="s">
        <v>241</v>
      </c>
      <c r="H61" s="2" t="s">
        <v>187</v>
      </c>
      <c r="I61" s="2">
        <v>91.36999999999999</v>
      </c>
      <c r="J61" s="2" t="s">
        <v>133</v>
      </c>
      <c r="K61" s="2" t="s">
        <v>14</v>
      </c>
      <c r="L61" s="43">
        <f>INDEX('KWh - Hardware'!B:B,MATCH(Network!D61,'KWh - Hardware'!A:A,0))*I61/100</f>
        <v>6.8527499999999986E-3</v>
      </c>
      <c r="M61" s="44">
        <f>INDEX('Carbon Intensity - Nation'!B:B,MATCH(Network!K61,'Carbon Intensity - Nation'!A:A,0))*L61</f>
        <v>2.3916097499999993</v>
      </c>
      <c r="N61" s="44">
        <f t="shared" si="0"/>
        <v>4.9339799999999991</v>
      </c>
      <c r="O61" s="45">
        <f>INDEX('Carbon Intensity - Nation'!B:B,MATCH(Network!K61,'Carbon Intensity - Nation'!A:A,0))*N61/1000</f>
        <v>1.7219590199999997</v>
      </c>
    </row>
    <row r="62" spans="1:15">
      <c r="A62" s="25">
        <v>61</v>
      </c>
      <c r="B62" s="2" t="s">
        <v>242</v>
      </c>
      <c r="C62" s="2" t="s">
        <v>71</v>
      </c>
      <c r="D62" s="2" t="s">
        <v>147</v>
      </c>
      <c r="E62" s="2" t="s">
        <v>243</v>
      </c>
      <c r="F62" s="2">
        <v>8</v>
      </c>
      <c r="G62" s="2" t="s">
        <v>244</v>
      </c>
      <c r="H62" s="2" t="s">
        <v>62</v>
      </c>
      <c r="I62" s="2">
        <v>91.67</v>
      </c>
      <c r="J62" s="2" t="s">
        <v>75</v>
      </c>
      <c r="K62" s="2" t="s">
        <v>17</v>
      </c>
      <c r="L62" s="43">
        <f>INDEX('KWh - Hardware'!B:B,MATCH(Network!D62,'KWh - Hardware'!A:A,0))*I62/100</f>
        <v>6.8752499999999994E-3</v>
      </c>
      <c r="M62" s="44">
        <f>INDEX('Carbon Intensity - Nation'!B:B,MATCH(Network!K62,'Carbon Intensity - Nation'!A:A,0))*L62</f>
        <v>1.46717835</v>
      </c>
      <c r="N62" s="44">
        <f t="shared" si="0"/>
        <v>4.9501799999999996</v>
      </c>
      <c r="O62" s="45">
        <f>INDEX('Carbon Intensity - Nation'!B:B,MATCH(Network!K62,'Carbon Intensity - Nation'!A:A,0))*N62/1000</f>
        <v>1.0563684120000001</v>
      </c>
    </row>
    <row r="63" spans="1:15">
      <c r="A63" s="25">
        <v>62</v>
      </c>
      <c r="B63" s="2" t="s">
        <v>245</v>
      </c>
      <c r="C63" s="2" t="s">
        <v>58</v>
      </c>
      <c r="D63" s="2" t="s">
        <v>65</v>
      </c>
      <c r="E63" s="2" t="s">
        <v>225</v>
      </c>
      <c r="F63" s="2">
        <v>24</v>
      </c>
      <c r="G63" s="2" t="s">
        <v>246</v>
      </c>
      <c r="H63" s="2" t="s">
        <v>62</v>
      </c>
      <c r="I63" s="2">
        <v>91.96</v>
      </c>
      <c r="J63" s="2" t="s">
        <v>133</v>
      </c>
      <c r="K63" s="2" t="s">
        <v>14</v>
      </c>
      <c r="L63" s="43">
        <f>INDEX('KWh - Hardware'!B:B,MATCH(Network!D63,'KWh - Hardware'!A:A,0))*I63/100</f>
        <v>6.8969999999999995E-3</v>
      </c>
      <c r="M63" s="44">
        <f>INDEX('Carbon Intensity - Nation'!B:B,MATCH(Network!K63,'Carbon Intensity - Nation'!A:A,0))*L63</f>
        <v>2.4070529999999999</v>
      </c>
      <c r="N63" s="44">
        <f t="shared" si="0"/>
        <v>4.9658399999999991</v>
      </c>
      <c r="O63" s="45">
        <f>INDEX('Carbon Intensity - Nation'!B:B,MATCH(Network!K63,'Carbon Intensity - Nation'!A:A,0))*N63/1000</f>
        <v>1.7330781599999998</v>
      </c>
    </row>
    <row r="64" spans="1:15">
      <c r="A64" s="25">
        <v>63</v>
      </c>
      <c r="B64" s="2" t="s">
        <v>247</v>
      </c>
      <c r="C64" s="2" t="s">
        <v>58</v>
      </c>
      <c r="D64" s="2" t="s">
        <v>65</v>
      </c>
      <c r="E64" s="2" t="s">
        <v>248</v>
      </c>
      <c r="F64" s="2">
        <v>25</v>
      </c>
      <c r="G64" s="2" t="s">
        <v>249</v>
      </c>
      <c r="H64" s="2" t="s">
        <v>250</v>
      </c>
      <c r="I64" s="2">
        <v>88.990000000000009</v>
      </c>
      <c r="J64" s="2" t="s">
        <v>133</v>
      </c>
      <c r="K64" s="2" t="s">
        <v>14</v>
      </c>
      <c r="L64" s="43">
        <f>INDEX('KWh - Hardware'!B:B,MATCH(Network!D64,'KWh - Hardware'!A:A,0))*I64/100</f>
        <v>6.6742500000000005E-3</v>
      </c>
      <c r="M64" s="44">
        <f>INDEX('Carbon Intensity - Nation'!B:B,MATCH(Network!K64,'Carbon Intensity - Nation'!A:A,0))*L64</f>
        <v>2.3293132500000002</v>
      </c>
      <c r="N64" s="44">
        <f t="shared" si="0"/>
        <v>4.805460000000001</v>
      </c>
      <c r="O64" s="45">
        <f>INDEX('Carbon Intensity - Nation'!B:B,MATCH(Network!K64,'Carbon Intensity - Nation'!A:A,0))*N64/1000</f>
        <v>1.6771055400000003</v>
      </c>
    </row>
    <row r="65" spans="1:15">
      <c r="A65" s="25">
        <v>64</v>
      </c>
      <c r="B65" s="2" t="s">
        <v>251</v>
      </c>
      <c r="C65" s="2" t="s">
        <v>58</v>
      </c>
      <c r="D65" s="2" t="s">
        <v>65</v>
      </c>
      <c r="E65" s="2" t="s">
        <v>208</v>
      </c>
      <c r="F65" s="2">
        <v>21</v>
      </c>
      <c r="G65" s="2" t="s">
        <v>252</v>
      </c>
      <c r="H65" s="2" t="s">
        <v>81</v>
      </c>
      <c r="I65" s="2">
        <v>91.67</v>
      </c>
      <c r="J65" s="2" t="s">
        <v>133</v>
      </c>
      <c r="K65" s="2" t="s">
        <v>14</v>
      </c>
      <c r="L65" s="43">
        <f>INDEX('KWh - Hardware'!B:B,MATCH(Network!D65,'KWh - Hardware'!A:A,0))*I65/100</f>
        <v>6.8752499999999994E-3</v>
      </c>
      <c r="M65" s="44">
        <f>INDEX('Carbon Intensity - Nation'!B:B,MATCH(Network!K65,'Carbon Intensity - Nation'!A:A,0))*L65</f>
        <v>2.39946225</v>
      </c>
      <c r="N65" s="44">
        <f t="shared" si="0"/>
        <v>4.9501799999999996</v>
      </c>
      <c r="O65" s="45">
        <f>INDEX('Carbon Intensity - Nation'!B:B,MATCH(Network!K65,'Carbon Intensity - Nation'!A:A,0))*N65/1000</f>
        <v>1.7276128199999998</v>
      </c>
    </row>
    <row r="66" spans="1:15">
      <c r="A66" s="25">
        <v>65</v>
      </c>
      <c r="B66" s="2" t="s">
        <v>253</v>
      </c>
      <c r="C66" s="2" t="s">
        <v>71</v>
      </c>
      <c r="D66" s="2" t="s">
        <v>147</v>
      </c>
      <c r="E66" s="2" t="s">
        <v>218</v>
      </c>
      <c r="F66" s="2">
        <v>19</v>
      </c>
      <c r="G66" s="2" t="s">
        <v>254</v>
      </c>
      <c r="H66" s="2" t="s">
        <v>103</v>
      </c>
      <c r="I66" s="2">
        <v>91.07</v>
      </c>
      <c r="J66" s="2" t="s">
        <v>255</v>
      </c>
      <c r="K66" s="2" t="s">
        <v>27</v>
      </c>
      <c r="L66" s="43">
        <f>INDEX('KWh - Hardware'!B:B,MATCH(Network!D66,'KWh - Hardware'!A:A,0))*I66/100</f>
        <v>6.8302499999999986E-3</v>
      </c>
      <c r="M66" s="44">
        <f>INDEX('Carbon Intensity - Nation'!B:B,MATCH(Network!K66,'Carbon Intensity - Nation'!A:A,0))*L66</f>
        <v>2.6334267933749995</v>
      </c>
      <c r="N66" s="44">
        <f t="shared" si="0"/>
        <v>4.9177799999999987</v>
      </c>
      <c r="O66" s="45">
        <f>INDEX('Carbon Intensity - Nation'!B:B,MATCH(Network!K66,'Carbon Intensity - Nation'!A:A,0))*N66/1000</f>
        <v>1.8960672912299994</v>
      </c>
    </row>
    <row r="67" spans="1:15">
      <c r="A67" s="25">
        <v>66</v>
      </c>
      <c r="B67" s="2" t="s">
        <v>256</v>
      </c>
      <c r="C67" s="2" t="s">
        <v>71</v>
      </c>
      <c r="D67" s="2" t="s">
        <v>147</v>
      </c>
      <c r="E67" s="2" t="s">
        <v>218</v>
      </c>
      <c r="F67" s="2">
        <v>24</v>
      </c>
      <c r="G67" s="2" t="s">
        <v>257</v>
      </c>
      <c r="H67" s="2" t="s">
        <v>137</v>
      </c>
      <c r="I67" s="2">
        <v>90.77</v>
      </c>
      <c r="J67" s="2" t="s">
        <v>255</v>
      </c>
      <c r="K67" s="2" t="s">
        <v>27</v>
      </c>
      <c r="L67" s="43">
        <f>INDEX('KWh - Hardware'!B:B,MATCH(Network!D67,'KWh - Hardware'!A:A,0))*I67/100</f>
        <v>6.8077499999999987E-3</v>
      </c>
      <c r="M67" s="44">
        <f>INDEX('Carbon Intensity - Nation'!B:B,MATCH(Network!K67,'Carbon Intensity - Nation'!A:A,0))*L67</f>
        <v>2.6247518396249996</v>
      </c>
      <c r="N67" s="44">
        <f t="shared" ref="N67:N130" si="1">L67*24*30</f>
        <v>4.9015799999999992</v>
      </c>
      <c r="O67" s="45">
        <f>INDEX('Carbon Intensity - Nation'!B:B,MATCH(Network!K67,'Carbon Intensity - Nation'!A:A,0))*N67/1000</f>
        <v>1.8898213245299997</v>
      </c>
    </row>
    <row r="68" spans="1:15">
      <c r="A68" s="25">
        <v>67</v>
      </c>
      <c r="B68" s="2" t="s">
        <v>258</v>
      </c>
      <c r="C68" s="2" t="s">
        <v>58</v>
      </c>
      <c r="D68" s="2" t="s">
        <v>65</v>
      </c>
      <c r="E68" s="2" t="s">
        <v>218</v>
      </c>
      <c r="F68" s="2">
        <v>17</v>
      </c>
      <c r="G68" s="2" t="s">
        <v>259</v>
      </c>
      <c r="H68" s="2" t="s">
        <v>68</v>
      </c>
      <c r="I68" s="2">
        <v>91.07</v>
      </c>
      <c r="J68" s="2" t="s">
        <v>255</v>
      </c>
      <c r="K68" s="2" t="s">
        <v>27</v>
      </c>
      <c r="L68" s="43">
        <f>INDEX('KWh - Hardware'!B:B,MATCH(Network!D68,'KWh - Hardware'!A:A,0))*I68/100</f>
        <v>6.8302499999999986E-3</v>
      </c>
      <c r="M68" s="44">
        <f>INDEX('Carbon Intensity - Nation'!B:B,MATCH(Network!K68,'Carbon Intensity - Nation'!A:A,0))*L68</f>
        <v>2.6334267933749995</v>
      </c>
      <c r="N68" s="44">
        <f t="shared" si="1"/>
        <v>4.9177799999999987</v>
      </c>
      <c r="O68" s="45">
        <f>INDEX('Carbon Intensity - Nation'!B:B,MATCH(Network!K68,'Carbon Intensity - Nation'!A:A,0))*N68/1000</f>
        <v>1.8960672912299994</v>
      </c>
    </row>
    <row r="69" spans="1:15">
      <c r="A69" s="25">
        <v>68</v>
      </c>
      <c r="B69" s="2" t="s">
        <v>260</v>
      </c>
      <c r="C69" s="2" t="s">
        <v>71</v>
      </c>
      <c r="D69" s="2" t="s">
        <v>147</v>
      </c>
      <c r="E69" s="2" t="s">
        <v>261</v>
      </c>
      <c r="F69" s="2">
        <v>25</v>
      </c>
      <c r="G69" s="2" t="s">
        <v>262</v>
      </c>
      <c r="H69" s="2" t="s">
        <v>263</v>
      </c>
      <c r="I69" s="2">
        <v>91.36999999999999</v>
      </c>
      <c r="J69" s="2" t="s">
        <v>255</v>
      </c>
      <c r="K69" s="2" t="s">
        <v>27</v>
      </c>
      <c r="L69" s="43">
        <f>INDEX('KWh - Hardware'!B:B,MATCH(Network!D69,'KWh - Hardware'!A:A,0))*I69/100</f>
        <v>6.8527499999999986E-3</v>
      </c>
      <c r="M69" s="44">
        <f>INDEX('Carbon Intensity - Nation'!B:B,MATCH(Network!K69,'Carbon Intensity - Nation'!A:A,0))*L69</f>
        <v>2.6421017471249995</v>
      </c>
      <c r="N69" s="44">
        <f t="shared" si="1"/>
        <v>4.9339799999999991</v>
      </c>
      <c r="O69" s="45">
        <f>INDEX('Carbon Intensity - Nation'!B:B,MATCH(Network!K69,'Carbon Intensity - Nation'!A:A,0))*N69/1000</f>
        <v>1.9023132579299995</v>
      </c>
    </row>
    <row r="70" spans="1:15">
      <c r="A70" s="25">
        <v>69</v>
      </c>
      <c r="B70" s="2" t="s">
        <v>264</v>
      </c>
      <c r="C70" s="2" t="s">
        <v>71</v>
      </c>
      <c r="D70" s="2" t="s">
        <v>147</v>
      </c>
      <c r="E70" s="2" t="s">
        <v>265</v>
      </c>
      <c r="F70" s="2">
        <v>21</v>
      </c>
      <c r="G70" s="2" t="s">
        <v>266</v>
      </c>
      <c r="H70" s="2" t="s">
        <v>150</v>
      </c>
      <c r="I70" s="2">
        <v>90.77</v>
      </c>
      <c r="J70" s="2" t="s">
        <v>255</v>
      </c>
      <c r="K70" s="2" t="s">
        <v>27</v>
      </c>
      <c r="L70" s="43">
        <f>INDEX('KWh - Hardware'!B:B,MATCH(Network!D70,'KWh - Hardware'!A:A,0))*I70/100</f>
        <v>6.8077499999999987E-3</v>
      </c>
      <c r="M70" s="44">
        <f>INDEX('Carbon Intensity - Nation'!B:B,MATCH(Network!K70,'Carbon Intensity - Nation'!A:A,0))*L70</f>
        <v>2.6247518396249996</v>
      </c>
      <c r="N70" s="44">
        <f t="shared" si="1"/>
        <v>4.9015799999999992</v>
      </c>
      <c r="O70" s="45">
        <f>INDEX('Carbon Intensity - Nation'!B:B,MATCH(Network!K70,'Carbon Intensity - Nation'!A:A,0))*N70/1000</f>
        <v>1.8898213245299997</v>
      </c>
    </row>
    <row r="71" spans="1:15">
      <c r="A71" s="25">
        <v>70</v>
      </c>
      <c r="B71" s="2" t="s">
        <v>267</v>
      </c>
      <c r="C71" s="2" t="s">
        <v>71</v>
      </c>
      <c r="D71" s="2" t="s">
        <v>147</v>
      </c>
      <c r="E71" s="2" t="s">
        <v>268</v>
      </c>
      <c r="F71" s="2">
        <v>20</v>
      </c>
      <c r="G71" s="2" t="s">
        <v>269</v>
      </c>
      <c r="H71" s="2" t="s">
        <v>62</v>
      </c>
      <c r="I71" s="2">
        <v>90.18</v>
      </c>
      <c r="J71" s="2" t="s">
        <v>255</v>
      </c>
      <c r="K71" s="2" t="s">
        <v>27</v>
      </c>
      <c r="L71" s="43">
        <f>INDEX('KWh - Hardware'!B:B,MATCH(Network!D71,'KWh - Hardware'!A:A,0))*I71/100</f>
        <v>6.7635000000000004E-3</v>
      </c>
      <c r="M71" s="44">
        <f>INDEX('Carbon Intensity - Nation'!B:B,MATCH(Network!K71,'Carbon Intensity - Nation'!A:A,0))*L71</f>
        <v>2.60769109725</v>
      </c>
      <c r="N71" s="44">
        <f t="shared" si="1"/>
        <v>4.8697200000000009</v>
      </c>
      <c r="O71" s="45">
        <f>INDEX('Carbon Intensity - Nation'!B:B,MATCH(Network!K71,'Carbon Intensity - Nation'!A:A,0))*N71/1000</f>
        <v>1.8775375900200004</v>
      </c>
    </row>
    <row r="72" spans="1:15">
      <c r="A72" s="25">
        <v>71</v>
      </c>
      <c r="B72" s="2" t="s">
        <v>270</v>
      </c>
      <c r="C72" s="2" t="s">
        <v>58</v>
      </c>
      <c r="D72" s="2" t="s">
        <v>271</v>
      </c>
      <c r="E72" s="2" t="s">
        <v>272</v>
      </c>
      <c r="F72" s="2">
        <v>8</v>
      </c>
      <c r="G72" s="2" t="s">
        <v>273</v>
      </c>
      <c r="H72" s="2" t="s">
        <v>123</v>
      </c>
      <c r="I72" s="2">
        <v>90.48</v>
      </c>
      <c r="J72" s="2" t="s">
        <v>274</v>
      </c>
      <c r="K72" s="2" t="s">
        <v>17</v>
      </c>
      <c r="L72" s="43">
        <f>INDEX('KWh - Hardware'!B:B,MATCH(Network!D72,'KWh - Hardware'!A:A,0))*I72/100</f>
        <v>6.7859999999999995E-3</v>
      </c>
      <c r="M72" s="44">
        <f>INDEX('Carbon Intensity - Nation'!B:B,MATCH(Network!K72,'Carbon Intensity - Nation'!A:A,0))*L72</f>
        <v>1.4481324</v>
      </c>
      <c r="N72" s="44">
        <f t="shared" si="1"/>
        <v>4.8859199999999996</v>
      </c>
      <c r="O72" s="45">
        <f>INDEX('Carbon Intensity - Nation'!B:B,MATCH(Network!K72,'Carbon Intensity - Nation'!A:A,0))*N72/1000</f>
        <v>1.0426553280000002</v>
      </c>
    </row>
    <row r="73" spans="1:15">
      <c r="A73" s="25">
        <v>72</v>
      </c>
      <c r="B73" s="2" t="s">
        <v>275</v>
      </c>
      <c r="C73" s="2" t="s">
        <v>58</v>
      </c>
      <c r="D73" s="2" t="s">
        <v>65</v>
      </c>
      <c r="E73" s="2" t="s">
        <v>154</v>
      </c>
      <c r="F73" s="2">
        <v>11</v>
      </c>
      <c r="G73" s="2" t="s">
        <v>276</v>
      </c>
      <c r="H73" s="2" t="s">
        <v>62</v>
      </c>
      <c r="I73" s="2">
        <v>91.07</v>
      </c>
      <c r="J73" s="2" t="s">
        <v>277</v>
      </c>
      <c r="K73" s="2" t="s">
        <v>14</v>
      </c>
      <c r="L73" s="43">
        <f>INDEX('KWh - Hardware'!B:B,MATCH(Network!D73,'KWh - Hardware'!A:A,0))*I73/100</f>
        <v>6.8302499999999986E-3</v>
      </c>
      <c r="M73" s="44">
        <f>INDEX('Carbon Intensity - Nation'!B:B,MATCH(Network!K73,'Carbon Intensity - Nation'!A:A,0))*L73</f>
        <v>2.3837572499999995</v>
      </c>
      <c r="N73" s="44">
        <f t="shared" si="1"/>
        <v>4.9177799999999987</v>
      </c>
      <c r="O73" s="45">
        <f>INDEX('Carbon Intensity - Nation'!B:B,MATCH(Network!K73,'Carbon Intensity - Nation'!A:A,0))*N73/1000</f>
        <v>1.7163052199999995</v>
      </c>
    </row>
    <row r="74" spans="1:15">
      <c r="A74" s="25">
        <v>73</v>
      </c>
      <c r="B74" s="2" t="s">
        <v>278</v>
      </c>
      <c r="C74" s="2" t="s">
        <v>58</v>
      </c>
      <c r="D74" s="2" t="s">
        <v>65</v>
      </c>
      <c r="E74" s="2" t="s">
        <v>279</v>
      </c>
      <c r="F74" s="2">
        <v>20</v>
      </c>
      <c r="G74" s="2" t="s">
        <v>280</v>
      </c>
      <c r="H74" s="2" t="s">
        <v>62</v>
      </c>
      <c r="I74" s="2">
        <v>91.67</v>
      </c>
      <c r="J74" s="2" t="s">
        <v>214</v>
      </c>
      <c r="K74" s="2" t="s">
        <v>12</v>
      </c>
      <c r="L74" s="43">
        <f>INDEX('KWh - Hardware'!B:B,MATCH(Network!D74,'KWh - Hardware'!A:A,0))*I74/100</f>
        <v>6.8752499999999994E-3</v>
      </c>
      <c r="M74" s="44">
        <f>INDEX('Carbon Intensity - Nation'!B:B,MATCH(Network!K74,'Carbon Intensity - Nation'!A:A,0))*L74</f>
        <v>0.47164214999999993</v>
      </c>
      <c r="N74" s="44">
        <f t="shared" si="1"/>
        <v>4.9501799999999996</v>
      </c>
      <c r="O74" s="45">
        <f>INDEX('Carbon Intensity - Nation'!B:B,MATCH(Network!K74,'Carbon Intensity - Nation'!A:A,0))*N74/1000</f>
        <v>0.33958234799999998</v>
      </c>
    </row>
    <row r="75" spans="1:15">
      <c r="A75" s="25">
        <v>74</v>
      </c>
      <c r="B75" s="2" t="s">
        <v>281</v>
      </c>
      <c r="C75" s="2" t="s">
        <v>71</v>
      </c>
      <c r="D75" s="2" t="s">
        <v>147</v>
      </c>
      <c r="E75" s="2" t="s">
        <v>282</v>
      </c>
      <c r="F75" s="2">
        <v>8</v>
      </c>
      <c r="G75" s="2" t="s">
        <v>283</v>
      </c>
      <c r="H75" s="2" t="s">
        <v>284</v>
      </c>
      <c r="I75" s="2">
        <v>78.47</v>
      </c>
      <c r="J75" s="2" t="s">
        <v>285</v>
      </c>
      <c r="K75" s="2" t="s">
        <v>16</v>
      </c>
      <c r="L75" s="43">
        <f>INDEX('KWh - Hardware'!B:B,MATCH(Network!D75,'KWh - Hardware'!A:A,0))*I75/100</f>
        <v>5.8852499999999999E-3</v>
      </c>
      <c r="M75" s="44">
        <f>INDEX('Carbon Intensity - Nation'!B:B,MATCH(Network!K75,'Carbon Intensity - Nation'!A:A,0))*L75</f>
        <v>1.6396306500000002</v>
      </c>
      <c r="N75" s="44">
        <f t="shared" si="1"/>
        <v>4.2373799999999999</v>
      </c>
      <c r="O75" s="45">
        <f>INDEX('Carbon Intensity - Nation'!B:B,MATCH(Network!K75,'Carbon Intensity - Nation'!A:A,0))*N75/1000</f>
        <v>1.1805340680000003</v>
      </c>
    </row>
    <row r="76" spans="1:15">
      <c r="A76" s="25">
        <v>75</v>
      </c>
      <c r="B76" s="2" t="s">
        <v>286</v>
      </c>
      <c r="C76" s="2" t="s">
        <v>71</v>
      </c>
      <c r="D76" s="2" t="s">
        <v>147</v>
      </c>
      <c r="E76" s="2" t="s">
        <v>148</v>
      </c>
      <c r="F76" s="2">
        <v>41</v>
      </c>
      <c r="G76" s="2" t="s">
        <v>287</v>
      </c>
      <c r="H76" s="2" t="s">
        <v>62</v>
      </c>
      <c r="I76" s="2">
        <v>88.69</v>
      </c>
      <c r="J76" s="2" t="s">
        <v>75</v>
      </c>
      <c r="K76" s="2" t="s">
        <v>17</v>
      </c>
      <c r="L76" s="43">
        <f>INDEX('KWh - Hardware'!B:B,MATCH(Network!D76,'KWh - Hardware'!A:A,0))*I76/100</f>
        <v>6.6517499999999997E-3</v>
      </c>
      <c r="M76" s="44">
        <f>INDEX('Carbon Intensity - Nation'!B:B,MATCH(Network!K76,'Carbon Intensity - Nation'!A:A,0))*L76</f>
        <v>1.41948345</v>
      </c>
      <c r="N76" s="44">
        <f t="shared" si="1"/>
        <v>4.7892600000000005</v>
      </c>
      <c r="O76" s="45">
        <f>INDEX('Carbon Intensity - Nation'!B:B,MATCH(Network!K76,'Carbon Intensity - Nation'!A:A,0))*N76/1000</f>
        <v>1.0220280840000002</v>
      </c>
    </row>
    <row r="77" spans="1:15">
      <c r="A77" s="25">
        <v>76</v>
      </c>
      <c r="B77" s="2" t="s">
        <v>288</v>
      </c>
      <c r="C77" s="2" t="s">
        <v>58</v>
      </c>
      <c r="D77" s="2" t="s">
        <v>65</v>
      </c>
      <c r="E77" s="2" t="s">
        <v>248</v>
      </c>
      <c r="F77" s="2">
        <v>23</v>
      </c>
      <c r="G77" s="2" t="s">
        <v>289</v>
      </c>
      <c r="H77" s="2" t="s">
        <v>81</v>
      </c>
      <c r="I77" s="2">
        <v>91.96</v>
      </c>
      <c r="J77" s="2" t="s">
        <v>133</v>
      </c>
      <c r="K77" s="2" t="s">
        <v>14</v>
      </c>
      <c r="L77" s="43">
        <f>INDEX('KWh - Hardware'!B:B,MATCH(Network!D77,'KWh - Hardware'!A:A,0))*I77/100</f>
        <v>6.8969999999999995E-3</v>
      </c>
      <c r="M77" s="44">
        <f>INDEX('Carbon Intensity - Nation'!B:B,MATCH(Network!K77,'Carbon Intensity - Nation'!A:A,0))*L77</f>
        <v>2.4070529999999999</v>
      </c>
      <c r="N77" s="44">
        <f t="shared" si="1"/>
        <v>4.9658399999999991</v>
      </c>
      <c r="O77" s="45">
        <f>INDEX('Carbon Intensity - Nation'!B:B,MATCH(Network!K77,'Carbon Intensity - Nation'!A:A,0))*N77/1000</f>
        <v>1.7330781599999998</v>
      </c>
    </row>
    <row r="78" spans="1:15">
      <c r="A78" s="25">
        <v>77</v>
      </c>
      <c r="B78" s="2" t="s">
        <v>290</v>
      </c>
      <c r="C78" s="2" t="s">
        <v>58</v>
      </c>
      <c r="D78" s="2" t="s">
        <v>65</v>
      </c>
      <c r="E78" s="2" t="s">
        <v>205</v>
      </c>
      <c r="F78" s="2">
        <v>23</v>
      </c>
      <c r="G78" s="2" t="s">
        <v>291</v>
      </c>
      <c r="H78" s="2" t="s">
        <v>62</v>
      </c>
      <c r="I78" s="2">
        <v>91.67</v>
      </c>
      <c r="J78" s="2" t="s">
        <v>239</v>
      </c>
      <c r="K78" s="2" t="s">
        <v>14</v>
      </c>
      <c r="L78" s="43">
        <f>INDEX('KWh - Hardware'!B:B,MATCH(Network!D78,'KWh - Hardware'!A:A,0))*I78/100</f>
        <v>6.8752499999999994E-3</v>
      </c>
      <c r="M78" s="44">
        <f>INDEX('Carbon Intensity - Nation'!B:B,MATCH(Network!K78,'Carbon Intensity - Nation'!A:A,0))*L78</f>
        <v>2.39946225</v>
      </c>
      <c r="N78" s="44">
        <f t="shared" si="1"/>
        <v>4.9501799999999996</v>
      </c>
      <c r="O78" s="45">
        <f>INDEX('Carbon Intensity - Nation'!B:B,MATCH(Network!K78,'Carbon Intensity - Nation'!A:A,0))*N78/1000</f>
        <v>1.7276128199999998</v>
      </c>
    </row>
    <row r="79" spans="1:15">
      <c r="A79" s="25">
        <v>78</v>
      </c>
      <c r="B79" s="2" t="s">
        <v>292</v>
      </c>
      <c r="C79" s="2" t="s">
        <v>58</v>
      </c>
      <c r="D79" s="2" t="s">
        <v>65</v>
      </c>
      <c r="E79" s="2" t="s">
        <v>205</v>
      </c>
      <c r="F79" s="2">
        <v>20</v>
      </c>
      <c r="G79" s="2" t="s">
        <v>293</v>
      </c>
      <c r="H79" s="2" t="s">
        <v>62</v>
      </c>
      <c r="I79" s="2">
        <v>91.96</v>
      </c>
      <c r="J79" s="2" t="s">
        <v>210</v>
      </c>
      <c r="K79" s="2" t="s">
        <v>14</v>
      </c>
      <c r="L79" s="43">
        <f>INDEX('KWh - Hardware'!B:B,MATCH(Network!D79,'KWh - Hardware'!A:A,0))*I79/100</f>
        <v>6.8969999999999995E-3</v>
      </c>
      <c r="M79" s="44">
        <f>INDEX('Carbon Intensity - Nation'!B:B,MATCH(Network!K79,'Carbon Intensity - Nation'!A:A,0))*L79</f>
        <v>2.4070529999999999</v>
      </c>
      <c r="N79" s="44">
        <f t="shared" si="1"/>
        <v>4.9658399999999991</v>
      </c>
      <c r="O79" s="45">
        <f>INDEX('Carbon Intensity - Nation'!B:B,MATCH(Network!K79,'Carbon Intensity - Nation'!A:A,0))*N79/1000</f>
        <v>1.7330781599999998</v>
      </c>
    </row>
    <row r="80" spans="1:15">
      <c r="A80" s="25">
        <v>79</v>
      </c>
      <c r="B80" s="2" t="s">
        <v>294</v>
      </c>
      <c r="C80" s="2" t="s">
        <v>58</v>
      </c>
      <c r="D80" s="2" t="s">
        <v>65</v>
      </c>
      <c r="E80" s="2" t="s">
        <v>130</v>
      </c>
      <c r="F80" s="2">
        <v>25</v>
      </c>
      <c r="G80" s="2" t="s">
        <v>295</v>
      </c>
      <c r="H80" s="2" t="s">
        <v>62</v>
      </c>
      <c r="I80" s="2">
        <v>91.67</v>
      </c>
      <c r="J80" s="2" t="s">
        <v>133</v>
      </c>
      <c r="K80" s="2" t="s">
        <v>14</v>
      </c>
      <c r="L80" s="43">
        <f>INDEX('KWh - Hardware'!B:B,MATCH(Network!D80,'KWh - Hardware'!A:A,0))*I80/100</f>
        <v>6.8752499999999994E-3</v>
      </c>
      <c r="M80" s="44">
        <f>INDEX('Carbon Intensity - Nation'!B:B,MATCH(Network!K80,'Carbon Intensity - Nation'!A:A,0))*L80</f>
        <v>2.39946225</v>
      </c>
      <c r="N80" s="44">
        <f t="shared" si="1"/>
        <v>4.9501799999999996</v>
      </c>
      <c r="O80" s="45">
        <f>INDEX('Carbon Intensity - Nation'!B:B,MATCH(Network!K80,'Carbon Intensity - Nation'!A:A,0))*N80/1000</f>
        <v>1.7276128199999998</v>
      </c>
    </row>
    <row r="81" spans="1:15">
      <c r="A81" s="25">
        <v>80</v>
      </c>
      <c r="B81" s="2" t="s">
        <v>296</v>
      </c>
      <c r="C81" s="2" t="s">
        <v>58</v>
      </c>
      <c r="D81" s="2" t="s">
        <v>65</v>
      </c>
      <c r="E81" s="2" t="s">
        <v>297</v>
      </c>
      <c r="F81" s="2">
        <v>24</v>
      </c>
      <c r="G81" s="2" t="s">
        <v>298</v>
      </c>
      <c r="H81" s="2" t="s">
        <v>62</v>
      </c>
      <c r="I81" s="2">
        <v>91.96</v>
      </c>
      <c r="J81" s="2" t="s">
        <v>133</v>
      </c>
      <c r="K81" s="2" t="s">
        <v>14</v>
      </c>
      <c r="L81" s="43">
        <f>INDEX('KWh - Hardware'!B:B,MATCH(Network!D81,'KWh - Hardware'!A:A,0))*I81/100</f>
        <v>6.8969999999999995E-3</v>
      </c>
      <c r="M81" s="44">
        <f>INDEX('Carbon Intensity - Nation'!B:B,MATCH(Network!K81,'Carbon Intensity - Nation'!A:A,0))*L81</f>
        <v>2.4070529999999999</v>
      </c>
      <c r="N81" s="44">
        <f t="shared" si="1"/>
        <v>4.9658399999999991</v>
      </c>
      <c r="O81" s="45">
        <f>INDEX('Carbon Intensity - Nation'!B:B,MATCH(Network!K81,'Carbon Intensity - Nation'!A:A,0))*N81/1000</f>
        <v>1.7330781599999998</v>
      </c>
    </row>
    <row r="82" spans="1:15">
      <c r="A82" s="25">
        <v>81</v>
      </c>
      <c r="B82" s="2" t="s">
        <v>299</v>
      </c>
      <c r="C82" s="2" t="s">
        <v>58</v>
      </c>
      <c r="D82" s="2" t="s">
        <v>65</v>
      </c>
      <c r="E82" s="2" t="s">
        <v>282</v>
      </c>
      <c r="F82" s="2">
        <v>24</v>
      </c>
      <c r="G82" s="2" t="s">
        <v>300</v>
      </c>
      <c r="H82" s="2" t="s">
        <v>81</v>
      </c>
      <c r="I82" s="2">
        <v>91.96</v>
      </c>
      <c r="J82" s="2" t="s">
        <v>301</v>
      </c>
      <c r="K82" s="2" t="s">
        <v>27</v>
      </c>
      <c r="L82" s="43">
        <f>INDEX('KWh - Hardware'!B:B,MATCH(Network!D82,'KWh - Hardware'!A:A,0))*I82/100</f>
        <v>6.8969999999999995E-3</v>
      </c>
      <c r="M82" s="44">
        <f>INDEX('Carbon Intensity - Nation'!B:B,MATCH(Network!K82,'Carbon Intensity - Nation'!A:A,0))*L82</f>
        <v>2.6591624894999999</v>
      </c>
      <c r="N82" s="44">
        <f t="shared" si="1"/>
        <v>4.9658399999999991</v>
      </c>
      <c r="O82" s="45">
        <f>INDEX('Carbon Intensity - Nation'!B:B,MATCH(Network!K82,'Carbon Intensity - Nation'!A:A,0))*N82/1000</f>
        <v>1.9145969924399997</v>
      </c>
    </row>
    <row r="83" spans="1:15">
      <c r="A83" s="25">
        <v>82</v>
      </c>
      <c r="B83" s="2" t="s">
        <v>302</v>
      </c>
      <c r="C83" s="2" t="s">
        <v>71</v>
      </c>
      <c r="D83" s="2" t="s">
        <v>147</v>
      </c>
      <c r="E83" s="2" t="s">
        <v>303</v>
      </c>
      <c r="F83" s="2">
        <v>25</v>
      </c>
      <c r="G83" s="2" t="s">
        <v>304</v>
      </c>
      <c r="H83" s="2" t="s">
        <v>68</v>
      </c>
      <c r="I83" s="2">
        <v>91.67</v>
      </c>
      <c r="J83" s="2" t="s">
        <v>133</v>
      </c>
      <c r="K83" s="2" t="s">
        <v>14</v>
      </c>
      <c r="L83" s="43">
        <f>INDEX('KWh - Hardware'!B:B,MATCH(Network!D83,'KWh - Hardware'!A:A,0))*I83/100</f>
        <v>6.8752499999999994E-3</v>
      </c>
      <c r="M83" s="44">
        <f>INDEX('Carbon Intensity - Nation'!B:B,MATCH(Network!K83,'Carbon Intensity - Nation'!A:A,0))*L83</f>
        <v>2.39946225</v>
      </c>
      <c r="N83" s="44">
        <f t="shared" si="1"/>
        <v>4.9501799999999996</v>
      </c>
      <c r="O83" s="45">
        <f>INDEX('Carbon Intensity - Nation'!B:B,MATCH(Network!K83,'Carbon Intensity - Nation'!A:A,0))*N83/1000</f>
        <v>1.7276128199999998</v>
      </c>
    </row>
    <row r="84" spans="1:15">
      <c r="A84" s="25">
        <v>83</v>
      </c>
      <c r="B84" s="2" t="s">
        <v>305</v>
      </c>
      <c r="C84" s="2" t="s">
        <v>71</v>
      </c>
      <c r="D84" s="2" t="s">
        <v>147</v>
      </c>
      <c r="E84" s="2" t="s">
        <v>306</v>
      </c>
      <c r="F84" s="2">
        <v>8</v>
      </c>
      <c r="G84" s="2" t="s">
        <v>307</v>
      </c>
      <c r="H84" s="2" t="s">
        <v>68</v>
      </c>
      <c r="I84" s="2">
        <v>91.96</v>
      </c>
      <c r="J84" s="2" t="s">
        <v>308</v>
      </c>
      <c r="K84" s="2" t="s">
        <v>27</v>
      </c>
      <c r="L84" s="43">
        <f>INDEX('KWh - Hardware'!B:B,MATCH(Network!D84,'KWh - Hardware'!A:A,0))*I84/100</f>
        <v>6.8969999999999995E-3</v>
      </c>
      <c r="M84" s="44">
        <f>INDEX('Carbon Intensity - Nation'!B:B,MATCH(Network!K84,'Carbon Intensity - Nation'!A:A,0))*L84</f>
        <v>2.6591624894999999</v>
      </c>
      <c r="N84" s="44">
        <f t="shared" si="1"/>
        <v>4.9658399999999991</v>
      </c>
      <c r="O84" s="45">
        <f>INDEX('Carbon Intensity - Nation'!B:B,MATCH(Network!K84,'Carbon Intensity - Nation'!A:A,0))*N84/1000</f>
        <v>1.9145969924399997</v>
      </c>
    </row>
    <row r="85" spans="1:15">
      <c r="A85" s="25">
        <v>84</v>
      </c>
      <c r="B85" s="2" t="s">
        <v>309</v>
      </c>
      <c r="C85" s="2" t="s">
        <v>58</v>
      </c>
      <c r="D85" s="2" t="s">
        <v>65</v>
      </c>
      <c r="E85" s="2" t="s">
        <v>130</v>
      </c>
      <c r="F85" s="2">
        <v>22</v>
      </c>
      <c r="G85" s="2" t="s">
        <v>310</v>
      </c>
      <c r="H85" s="2" t="s">
        <v>62</v>
      </c>
      <c r="I85" s="2">
        <v>87.2</v>
      </c>
      <c r="J85" s="2" t="s">
        <v>133</v>
      </c>
      <c r="K85" s="2" t="s">
        <v>14</v>
      </c>
      <c r="L85" s="43">
        <f>INDEX('KWh - Hardware'!B:B,MATCH(Network!D85,'KWh - Hardware'!A:A,0))*I85/100</f>
        <v>6.5400000000000007E-3</v>
      </c>
      <c r="M85" s="44">
        <f>INDEX('Carbon Intensity - Nation'!B:B,MATCH(Network!K85,'Carbon Intensity - Nation'!A:A,0))*L85</f>
        <v>2.2824600000000004</v>
      </c>
      <c r="N85" s="44">
        <f t="shared" si="1"/>
        <v>4.7088000000000001</v>
      </c>
      <c r="O85" s="45">
        <f>INDEX('Carbon Intensity - Nation'!B:B,MATCH(Network!K85,'Carbon Intensity - Nation'!A:A,0))*N85/1000</f>
        <v>1.6433712</v>
      </c>
    </row>
    <row r="86" spans="1:15">
      <c r="A86" s="25">
        <v>85</v>
      </c>
      <c r="B86" s="2" t="s">
        <v>311</v>
      </c>
      <c r="C86" s="2" t="s">
        <v>71</v>
      </c>
      <c r="D86" s="2" t="s">
        <v>147</v>
      </c>
      <c r="E86" s="2" t="s">
        <v>208</v>
      </c>
      <c r="F86" s="2">
        <v>9</v>
      </c>
      <c r="G86" s="2" t="s">
        <v>312</v>
      </c>
      <c r="H86" s="2" t="s">
        <v>62</v>
      </c>
      <c r="I86" s="2">
        <v>91.67</v>
      </c>
      <c r="J86" s="2" t="s">
        <v>210</v>
      </c>
      <c r="K86" s="2" t="s">
        <v>14</v>
      </c>
      <c r="L86" s="43">
        <f>INDEX('KWh - Hardware'!B:B,MATCH(Network!D86,'KWh - Hardware'!A:A,0))*I86/100</f>
        <v>6.8752499999999994E-3</v>
      </c>
      <c r="M86" s="44">
        <f>INDEX('Carbon Intensity - Nation'!B:B,MATCH(Network!K86,'Carbon Intensity - Nation'!A:A,0))*L86</f>
        <v>2.39946225</v>
      </c>
      <c r="N86" s="44">
        <f t="shared" si="1"/>
        <v>4.9501799999999996</v>
      </c>
      <c r="O86" s="45">
        <f>INDEX('Carbon Intensity - Nation'!B:B,MATCH(Network!K86,'Carbon Intensity - Nation'!A:A,0))*N86/1000</f>
        <v>1.7276128199999998</v>
      </c>
    </row>
    <row r="87" spans="1:15">
      <c r="A87" s="25">
        <v>86</v>
      </c>
      <c r="B87" s="2" t="s">
        <v>313</v>
      </c>
      <c r="C87" s="2" t="s">
        <v>58</v>
      </c>
      <c r="D87" s="2" t="s">
        <v>65</v>
      </c>
      <c r="E87" s="2" t="s">
        <v>205</v>
      </c>
      <c r="F87" s="2">
        <v>15</v>
      </c>
      <c r="G87" s="2" t="s">
        <v>314</v>
      </c>
      <c r="H87" s="2" t="s">
        <v>150</v>
      </c>
      <c r="I87" s="2">
        <v>91.36999999999999</v>
      </c>
      <c r="J87" s="2" t="s">
        <v>133</v>
      </c>
      <c r="K87" s="2" t="s">
        <v>14</v>
      </c>
      <c r="L87" s="43">
        <f>INDEX('KWh - Hardware'!B:B,MATCH(Network!D87,'KWh - Hardware'!A:A,0))*I87/100</f>
        <v>6.8527499999999986E-3</v>
      </c>
      <c r="M87" s="44">
        <f>INDEX('Carbon Intensity - Nation'!B:B,MATCH(Network!K87,'Carbon Intensity - Nation'!A:A,0))*L87</f>
        <v>2.3916097499999993</v>
      </c>
      <c r="N87" s="44">
        <f t="shared" si="1"/>
        <v>4.9339799999999991</v>
      </c>
      <c r="O87" s="45">
        <f>INDEX('Carbon Intensity - Nation'!B:B,MATCH(Network!K87,'Carbon Intensity - Nation'!A:A,0))*N87/1000</f>
        <v>1.7219590199999997</v>
      </c>
    </row>
    <row r="88" spans="1:15">
      <c r="A88" s="25">
        <v>87</v>
      </c>
      <c r="B88" s="2" t="s">
        <v>315</v>
      </c>
      <c r="C88" s="2" t="s">
        <v>58</v>
      </c>
      <c r="D88" s="2" t="s">
        <v>65</v>
      </c>
      <c r="E88" s="2" t="s">
        <v>154</v>
      </c>
      <c r="F88" s="2">
        <v>11</v>
      </c>
      <c r="G88" s="2" t="s">
        <v>316</v>
      </c>
      <c r="H88" s="2" t="s">
        <v>109</v>
      </c>
      <c r="I88" s="2">
        <v>91.96</v>
      </c>
      <c r="J88" s="2" t="s">
        <v>236</v>
      </c>
      <c r="K88" s="2" t="s">
        <v>14</v>
      </c>
      <c r="L88" s="43">
        <f>INDEX('KWh - Hardware'!B:B,MATCH(Network!D88,'KWh - Hardware'!A:A,0))*I88/100</f>
        <v>6.8969999999999995E-3</v>
      </c>
      <c r="M88" s="44">
        <f>INDEX('Carbon Intensity - Nation'!B:B,MATCH(Network!K88,'Carbon Intensity - Nation'!A:A,0))*L88</f>
        <v>2.4070529999999999</v>
      </c>
      <c r="N88" s="44">
        <f t="shared" si="1"/>
        <v>4.9658399999999991</v>
      </c>
      <c r="O88" s="45">
        <f>INDEX('Carbon Intensity - Nation'!B:B,MATCH(Network!K88,'Carbon Intensity - Nation'!A:A,0))*N88/1000</f>
        <v>1.7330781599999998</v>
      </c>
    </row>
    <row r="89" spans="1:15">
      <c r="A89" s="25">
        <v>88</v>
      </c>
      <c r="B89" s="2" t="s">
        <v>317</v>
      </c>
      <c r="C89" s="2" t="s">
        <v>58</v>
      </c>
      <c r="D89" s="2" t="s">
        <v>65</v>
      </c>
      <c r="E89" s="2" t="s">
        <v>318</v>
      </c>
      <c r="F89" s="2">
        <v>25</v>
      </c>
      <c r="G89" s="2" t="s">
        <v>319</v>
      </c>
      <c r="H89" s="2" t="s">
        <v>109</v>
      </c>
      <c r="I89" s="2">
        <v>91.96</v>
      </c>
      <c r="J89" s="2" t="s">
        <v>239</v>
      </c>
      <c r="K89" s="2" t="s">
        <v>14</v>
      </c>
      <c r="L89" s="43">
        <f>INDEX('KWh - Hardware'!B:B,MATCH(Network!D89,'KWh - Hardware'!A:A,0))*I89/100</f>
        <v>6.8969999999999995E-3</v>
      </c>
      <c r="M89" s="44">
        <f>INDEX('Carbon Intensity - Nation'!B:B,MATCH(Network!K89,'Carbon Intensity - Nation'!A:A,0))*L89</f>
        <v>2.4070529999999999</v>
      </c>
      <c r="N89" s="44">
        <f t="shared" si="1"/>
        <v>4.9658399999999991</v>
      </c>
      <c r="O89" s="45">
        <f>INDEX('Carbon Intensity - Nation'!B:B,MATCH(Network!K89,'Carbon Intensity - Nation'!A:A,0))*N89/1000</f>
        <v>1.7330781599999998</v>
      </c>
    </row>
    <row r="90" spans="1:15">
      <c r="A90" s="25">
        <v>89</v>
      </c>
      <c r="B90" s="2" t="s">
        <v>320</v>
      </c>
      <c r="C90" s="2" t="s">
        <v>58</v>
      </c>
      <c r="D90" s="2" t="s">
        <v>65</v>
      </c>
      <c r="E90" s="2" t="s">
        <v>205</v>
      </c>
      <c r="F90" s="2">
        <v>24</v>
      </c>
      <c r="G90" s="2" t="s">
        <v>321</v>
      </c>
      <c r="H90" s="2" t="s">
        <v>62</v>
      </c>
      <c r="I90" s="2">
        <v>91.96</v>
      </c>
      <c r="J90" s="2" t="s">
        <v>133</v>
      </c>
      <c r="K90" s="2" t="s">
        <v>14</v>
      </c>
      <c r="L90" s="43">
        <f>INDEX('KWh - Hardware'!B:B,MATCH(Network!D90,'KWh - Hardware'!A:A,0))*I90/100</f>
        <v>6.8969999999999995E-3</v>
      </c>
      <c r="M90" s="44">
        <f>INDEX('Carbon Intensity - Nation'!B:B,MATCH(Network!K90,'Carbon Intensity - Nation'!A:A,0))*L90</f>
        <v>2.4070529999999999</v>
      </c>
      <c r="N90" s="44">
        <f t="shared" si="1"/>
        <v>4.9658399999999991</v>
      </c>
      <c r="O90" s="45">
        <f>INDEX('Carbon Intensity - Nation'!B:B,MATCH(Network!K90,'Carbon Intensity - Nation'!A:A,0))*N90/1000</f>
        <v>1.7330781599999998</v>
      </c>
    </row>
    <row r="91" spans="1:15">
      <c r="A91" s="25">
        <v>90</v>
      </c>
      <c r="B91" s="2" t="s">
        <v>322</v>
      </c>
      <c r="C91" s="2" t="s">
        <v>71</v>
      </c>
      <c r="D91" s="2" t="s">
        <v>72</v>
      </c>
      <c r="E91" s="2" t="s">
        <v>148</v>
      </c>
      <c r="F91" s="2">
        <v>8</v>
      </c>
      <c r="G91" s="2" t="s">
        <v>323</v>
      </c>
      <c r="H91" s="2" t="s">
        <v>109</v>
      </c>
      <c r="I91" s="2">
        <v>91.07</v>
      </c>
      <c r="J91" s="2" t="s">
        <v>324</v>
      </c>
      <c r="K91" s="2" t="s">
        <v>17</v>
      </c>
      <c r="L91" s="43">
        <f>INDEX('KWh - Hardware'!B:B,MATCH(Network!D91,'KWh - Hardware'!A:A,0))*I91/100</f>
        <v>4.5534999999999994E-3</v>
      </c>
      <c r="M91" s="44">
        <f>INDEX('Carbon Intensity - Nation'!B:B,MATCH(Network!K91,'Carbon Intensity - Nation'!A:A,0))*L91</f>
        <v>0.97171689999999988</v>
      </c>
      <c r="N91" s="44">
        <f t="shared" si="1"/>
        <v>3.2785199999999999</v>
      </c>
      <c r="O91" s="45">
        <f>INDEX('Carbon Intensity - Nation'!B:B,MATCH(Network!K91,'Carbon Intensity - Nation'!A:A,0))*N91/1000</f>
        <v>0.69963616799999995</v>
      </c>
    </row>
    <row r="92" spans="1:15">
      <c r="A92" s="25">
        <v>91</v>
      </c>
      <c r="B92" s="2" t="s">
        <v>325</v>
      </c>
      <c r="C92" s="2" t="s">
        <v>326</v>
      </c>
      <c r="D92" s="2" t="s">
        <v>65</v>
      </c>
      <c r="E92" s="2" t="s">
        <v>130</v>
      </c>
      <c r="F92" s="2">
        <v>20</v>
      </c>
      <c r="G92" s="2" t="s">
        <v>327</v>
      </c>
      <c r="H92" s="2" t="s">
        <v>62</v>
      </c>
      <c r="I92" s="2">
        <v>91.96</v>
      </c>
      <c r="J92" s="2" t="s">
        <v>133</v>
      </c>
      <c r="K92" s="2" t="s">
        <v>14</v>
      </c>
      <c r="L92" s="43">
        <f>INDEX('KWh - Hardware'!B:B,MATCH(Network!D92,'KWh - Hardware'!A:A,0))*I92/100</f>
        <v>6.8969999999999995E-3</v>
      </c>
      <c r="M92" s="44">
        <f>INDEX('Carbon Intensity - Nation'!B:B,MATCH(Network!K92,'Carbon Intensity - Nation'!A:A,0))*L92</f>
        <v>2.4070529999999999</v>
      </c>
      <c r="N92" s="44">
        <f t="shared" si="1"/>
        <v>4.9658399999999991</v>
      </c>
      <c r="O92" s="45">
        <f>INDEX('Carbon Intensity - Nation'!B:B,MATCH(Network!K92,'Carbon Intensity - Nation'!A:A,0))*N92/1000</f>
        <v>1.7330781599999998</v>
      </c>
    </row>
    <row r="93" spans="1:15">
      <c r="A93" s="25">
        <v>92</v>
      </c>
      <c r="B93" s="2" t="s">
        <v>328</v>
      </c>
      <c r="C93" s="2" t="s">
        <v>71</v>
      </c>
      <c r="D93" s="2" t="s">
        <v>147</v>
      </c>
      <c r="E93" s="2" t="s">
        <v>135</v>
      </c>
      <c r="F93" s="2">
        <v>9</v>
      </c>
      <c r="G93" s="2" t="s">
        <v>329</v>
      </c>
      <c r="H93" s="2" t="s">
        <v>62</v>
      </c>
      <c r="I93" s="2">
        <v>76.559999999999988</v>
      </c>
      <c r="J93" s="2" t="s">
        <v>133</v>
      </c>
      <c r="K93" s="2" t="s">
        <v>14</v>
      </c>
      <c r="L93" s="43">
        <f>INDEX('KWh - Hardware'!B:B,MATCH(Network!D93,'KWh - Hardware'!A:A,0))*I93/100</f>
        <v>5.7419999999999997E-3</v>
      </c>
      <c r="M93" s="44">
        <f>INDEX('Carbon Intensity - Nation'!B:B,MATCH(Network!K93,'Carbon Intensity - Nation'!A:A,0))*L93</f>
        <v>2.0039579999999999</v>
      </c>
      <c r="N93" s="44">
        <f t="shared" si="1"/>
        <v>4.1342399999999992</v>
      </c>
      <c r="O93" s="45">
        <f>INDEX('Carbon Intensity - Nation'!B:B,MATCH(Network!K93,'Carbon Intensity - Nation'!A:A,0))*N93/1000</f>
        <v>1.4428497599999999</v>
      </c>
    </row>
    <row r="94" spans="1:15">
      <c r="A94" s="25">
        <v>93</v>
      </c>
      <c r="B94" s="2" t="s">
        <v>330</v>
      </c>
      <c r="C94" s="2" t="s">
        <v>71</v>
      </c>
      <c r="D94" s="2" t="s">
        <v>147</v>
      </c>
      <c r="E94" s="2" t="s">
        <v>148</v>
      </c>
      <c r="F94" s="2">
        <v>10</v>
      </c>
      <c r="G94" s="2" t="s">
        <v>331</v>
      </c>
      <c r="H94" s="2" t="s">
        <v>150</v>
      </c>
      <c r="I94" s="2">
        <v>76.559999999999988</v>
      </c>
      <c r="J94" s="2" t="s">
        <v>133</v>
      </c>
      <c r="K94" s="2" t="s">
        <v>14</v>
      </c>
      <c r="L94" s="43">
        <f>INDEX('KWh - Hardware'!B:B,MATCH(Network!D94,'KWh - Hardware'!A:A,0))*I94/100</f>
        <v>5.7419999999999997E-3</v>
      </c>
      <c r="M94" s="44">
        <f>INDEX('Carbon Intensity - Nation'!B:B,MATCH(Network!K94,'Carbon Intensity - Nation'!A:A,0))*L94</f>
        <v>2.0039579999999999</v>
      </c>
      <c r="N94" s="44">
        <f t="shared" si="1"/>
        <v>4.1342399999999992</v>
      </c>
      <c r="O94" s="45">
        <f>INDEX('Carbon Intensity - Nation'!B:B,MATCH(Network!K94,'Carbon Intensity - Nation'!A:A,0))*N94/1000</f>
        <v>1.4428497599999999</v>
      </c>
    </row>
    <row r="95" spans="1:15">
      <c r="A95" s="25">
        <v>94</v>
      </c>
      <c r="B95" s="2" t="s">
        <v>332</v>
      </c>
      <c r="C95" s="2" t="s">
        <v>71</v>
      </c>
      <c r="D95" s="2" t="s">
        <v>147</v>
      </c>
      <c r="E95" s="2" t="s">
        <v>333</v>
      </c>
      <c r="F95" s="2">
        <v>9</v>
      </c>
      <c r="G95" s="2" t="s">
        <v>334</v>
      </c>
      <c r="H95" s="2" t="s">
        <v>68</v>
      </c>
      <c r="I95" s="2">
        <v>76.039999999999992</v>
      </c>
      <c r="J95" s="2" t="s">
        <v>133</v>
      </c>
      <c r="K95" s="2" t="s">
        <v>14</v>
      </c>
      <c r="L95" s="43">
        <f>INDEX('KWh - Hardware'!B:B,MATCH(Network!D95,'KWh - Hardware'!A:A,0))*I95/100</f>
        <v>5.7029999999999989E-3</v>
      </c>
      <c r="M95" s="44">
        <f>INDEX('Carbon Intensity - Nation'!B:B,MATCH(Network!K95,'Carbon Intensity - Nation'!A:A,0))*L95</f>
        <v>1.9903469999999996</v>
      </c>
      <c r="N95" s="44">
        <f t="shared" si="1"/>
        <v>4.1061599999999991</v>
      </c>
      <c r="O95" s="45">
        <f>INDEX('Carbon Intensity - Nation'!B:B,MATCH(Network!K95,'Carbon Intensity - Nation'!A:A,0))*N95/1000</f>
        <v>1.4330498399999996</v>
      </c>
    </row>
    <row r="96" spans="1:15">
      <c r="A96" s="25">
        <v>95</v>
      </c>
      <c r="B96" s="2" t="s">
        <v>335</v>
      </c>
      <c r="C96" s="2" t="s">
        <v>71</v>
      </c>
      <c r="D96" s="2" t="s">
        <v>147</v>
      </c>
      <c r="E96" s="2" t="s">
        <v>248</v>
      </c>
      <c r="F96" s="2">
        <v>11</v>
      </c>
      <c r="G96" s="2" t="s">
        <v>336</v>
      </c>
      <c r="H96" s="2" t="s">
        <v>337</v>
      </c>
      <c r="I96" s="2">
        <v>76.559999999999988</v>
      </c>
      <c r="J96" s="2" t="s">
        <v>133</v>
      </c>
      <c r="K96" s="2" t="s">
        <v>14</v>
      </c>
      <c r="L96" s="43">
        <f>INDEX('KWh - Hardware'!B:B,MATCH(Network!D96,'KWh - Hardware'!A:A,0))*I96/100</f>
        <v>5.7419999999999997E-3</v>
      </c>
      <c r="M96" s="44">
        <f>INDEX('Carbon Intensity - Nation'!B:B,MATCH(Network!K96,'Carbon Intensity - Nation'!A:A,0))*L96</f>
        <v>2.0039579999999999</v>
      </c>
      <c r="N96" s="44">
        <f t="shared" si="1"/>
        <v>4.1342399999999992</v>
      </c>
      <c r="O96" s="45">
        <f>INDEX('Carbon Intensity - Nation'!B:B,MATCH(Network!K96,'Carbon Intensity - Nation'!A:A,0))*N96/1000</f>
        <v>1.4428497599999999</v>
      </c>
    </row>
    <row r="97" spans="1:15">
      <c r="A97" s="25">
        <v>96</v>
      </c>
      <c r="B97" s="2" t="s">
        <v>338</v>
      </c>
      <c r="C97" s="2" t="s">
        <v>71</v>
      </c>
      <c r="D97" s="2" t="s">
        <v>147</v>
      </c>
      <c r="E97" s="2" t="s">
        <v>135</v>
      </c>
      <c r="F97" s="2">
        <v>25</v>
      </c>
      <c r="G97" s="2" t="s">
        <v>339</v>
      </c>
      <c r="H97" s="2" t="s">
        <v>62</v>
      </c>
      <c r="I97" s="2">
        <v>91.96</v>
      </c>
      <c r="J97" s="2" t="s">
        <v>133</v>
      </c>
      <c r="K97" s="2" t="s">
        <v>14</v>
      </c>
      <c r="L97" s="43">
        <f>INDEX('KWh - Hardware'!B:B,MATCH(Network!D97,'KWh - Hardware'!A:A,0))*I97/100</f>
        <v>6.8969999999999995E-3</v>
      </c>
      <c r="M97" s="44">
        <f>INDEX('Carbon Intensity - Nation'!B:B,MATCH(Network!K97,'Carbon Intensity - Nation'!A:A,0))*L97</f>
        <v>2.4070529999999999</v>
      </c>
      <c r="N97" s="44">
        <f t="shared" si="1"/>
        <v>4.9658399999999991</v>
      </c>
      <c r="O97" s="45">
        <f>INDEX('Carbon Intensity - Nation'!B:B,MATCH(Network!K97,'Carbon Intensity - Nation'!A:A,0))*N97/1000</f>
        <v>1.7330781599999998</v>
      </c>
    </row>
    <row r="98" spans="1:15">
      <c r="A98" s="25">
        <v>97</v>
      </c>
      <c r="B98" s="2" t="s">
        <v>340</v>
      </c>
      <c r="C98" s="2" t="s">
        <v>71</v>
      </c>
      <c r="D98" s="2" t="s">
        <v>147</v>
      </c>
      <c r="E98" s="2" t="s">
        <v>130</v>
      </c>
      <c r="F98" s="2">
        <v>24</v>
      </c>
      <c r="G98" s="2" t="s">
        <v>341</v>
      </c>
      <c r="H98" s="2" t="s">
        <v>68</v>
      </c>
      <c r="I98" s="2">
        <v>91.96</v>
      </c>
      <c r="J98" s="2" t="s">
        <v>133</v>
      </c>
      <c r="K98" s="2" t="s">
        <v>14</v>
      </c>
      <c r="L98" s="43">
        <f>INDEX('KWh - Hardware'!B:B,MATCH(Network!D98,'KWh - Hardware'!A:A,0))*I98/100</f>
        <v>6.8969999999999995E-3</v>
      </c>
      <c r="M98" s="44">
        <f>INDEX('Carbon Intensity - Nation'!B:B,MATCH(Network!K98,'Carbon Intensity - Nation'!A:A,0))*L98</f>
        <v>2.4070529999999999</v>
      </c>
      <c r="N98" s="44">
        <f t="shared" si="1"/>
        <v>4.9658399999999991</v>
      </c>
      <c r="O98" s="45">
        <f>INDEX('Carbon Intensity - Nation'!B:B,MATCH(Network!K98,'Carbon Intensity - Nation'!A:A,0))*N98/1000</f>
        <v>1.7330781599999998</v>
      </c>
    </row>
    <row r="99" spans="1:15">
      <c r="A99" s="25">
        <v>98</v>
      </c>
      <c r="B99" s="2" t="s">
        <v>342</v>
      </c>
      <c r="C99" s="2" t="s">
        <v>71</v>
      </c>
      <c r="D99" s="2" t="s">
        <v>147</v>
      </c>
      <c r="E99" s="2" t="s">
        <v>135</v>
      </c>
      <c r="F99" s="2">
        <v>9</v>
      </c>
      <c r="G99" s="2" t="s">
        <v>343</v>
      </c>
      <c r="H99" s="2" t="s">
        <v>62</v>
      </c>
      <c r="I99" s="2">
        <v>77.08</v>
      </c>
      <c r="J99" s="2" t="s">
        <v>133</v>
      </c>
      <c r="K99" s="2" t="s">
        <v>14</v>
      </c>
      <c r="L99" s="43">
        <f>INDEX('KWh - Hardware'!B:B,MATCH(Network!D99,'KWh - Hardware'!A:A,0))*I99/100</f>
        <v>5.7809999999999997E-3</v>
      </c>
      <c r="M99" s="44">
        <f>INDEX('Carbon Intensity - Nation'!B:B,MATCH(Network!K99,'Carbon Intensity - Nation'!A:A,0))*L99</f>
        <v>2.0175689999999999</v>
      </c>
      <c r="N99" s="44">
        <f t="shared" si="1"/>
        <v>4.1623199999999994</v>
      </c>
      <c r="O99" s="45">
        <f>INDEX('Carbon Intensity - Nation'!B:B,MATCH(Network!K99,'Carbon Intensity - Nation'!A:A,0))*N99/1000</f>
        <v>1.4526496799999997</v>
      </c>
    </row>
    <row r="100" spans="1:15">
      <c r="A100" s="25">
        <v>99</v>
      </c>
      <c r="B100" s="2" t="s">
        <v>344</v>
      </c>
      <c r="C100" s="2" t="s">
        <v>71</v>
      </c>
      <c r="D100" s="2" t="s">
        <v>147</v>
      </c>
      <c r="E100" s="2" t="s">
        <v>205</v>
      </c>
      <c r="F100" s="2">
        <v>14</v>
      </c>
      <c r="G100" s="2" t="s">
        <v>345</v>
      </c>
      <c r="H100" s="2" t="s">
        <v>62</v>
      </c>
      <c r="I100" s="2">
        <v>77.08</v>
      </c>
      <c r="J100" s="2" t="s">
        <v>133</v>
      </c>
      <c r="K100" s="2" t="s">
        <v>14</v>
      </c>
      <c r="L100" s="43">
        <f>INDEX('KWh - Hardware'!B:B,MATCH(Network!D100,'KWh - Hardware'!A:A,0))*I100/100</f>
        <v>5.7809999999999997E-3</v>
      </c>
      <c r="M100" s="44">
        <f>INDEX('Carbon Intensity - Nation'!B:B,MATCH(Network!K100,'Carbon Intensity - Nation'!A:A,0))*L100</f>
        <v>2.0175689999999999</v>
      </c>
      <c r="N100" s="44">
        <f t="shared" si="1"/>
        <v>4.1623199999999994</v>
      </c>
      <c r="O100" s="45">
        <f>INDEX('Carbon Intensity - Nation'!B:B,MATCH(Network!K100,'Carbon Intensity - Nation'!A:A,0))*N100/1000</f>
        <v>1.4526496799999997</v>
      </c>
    </row>
    <row r="101" spans="1:15">
      <c r="A101" s="25">
        <v>100</v>
      </c>
      <c r="B101" s="2" t="s">
        <v>346</v>
      </c>
      <c r="C101" s="2" t="s">
        <v>71</v>
      </c>
      <c r="D101" s="2" t="s">
        <v>147</v>
      </c>
      <c r="E101" s="2" t="s">
        <v>130</v>
      </c>
      <c r="F101" s="2">
        <v>12</v>
      </c>
      <c r="G101" s="2" t="s">
        <v>347</v>
      </c>
      <c r="H101" s="2" t="s">
        <v>62</v>
      </c>
      <c r="I101" s="2">
        <v>77.08</v>
      </c>
      <c r="J101" s="2" t="s">
        <v>133</v>
      </c>
      <c r="K101" s="2" t="s">
        <v>14</v>
      </c>
      <c r="L101" s="43">
        <f>INDEX('KWh - Hardware'!B:B,MATCH(Network!D101,'KWh - Hardware'!A:A,0))*I101/100</f>
        <v>5.7809999999999997E-3</v>
      </c>
      <c r="M101" s="44">
        <f>INDEX('Carbon Intensity - Nation'!B:B,MATCH(Network!K101,'Carbon Intensity - Nation'!A:A,0))*L101</f>
        <v>2.0175689999999999</v>
      </c>
      <c r="N101" s="44">
        <f t="shared" si="1"/>
        <v>4.1623199999999994</v>
      </c>
      <c r="O101" s="45">
        <f>INDEX('Carbon Intensity - Nation'!B:B,MATCH(Network!K101,'Carbon Intensity - Nation'!A:A,0))*N101/1000</f>
        <v>1.4526496799999997</v>
      </c>
    </row>
    <row r="102" spans="1:15">
      <c r="A102" s="25">
        <v>101</v>
      </c>
      <c r="B102" s="2" t="s">
        <v>348</v>
      </c>
      <c r="C102" s="2" t="s">
        <v>71</v>
      </c>
      <c r="D102" s="2" t="s">
        <v>147</v>
      </c>
      <c r="E102" s="2" t="s">
        <v>349</v>
      </c>
      <c r="F102" s="2">
        <v>9</v>
      </c>
      <c r="G102" s="2" t="s">
        <v>350</v>
      </c>
      <c r="H102" s="2" t="s">
        <v>62</v>
      </c>
      <c r="I102" s="2">
        <v>77.08</v>
      </c>
      <c r="J102" s="2" t="s">
        <v>133</v>
      </c>
      <c r="K102" s="2" t="s">
        <v>14</v>
      </c>
      <c r="L102" s="43">
        <f>INDEX('KWh - Hardware'!B:B,MATCH(Network!D102,'KWh - Hardware'!A:A,0))*I102/100</f>
        <v>5.7809999999999997E-3</v>
      </c>
      <c r="M102" s="44">
        <f>INDEX('Carbon Intensity - Nation'!B:B,MATCH(Network!K102,'Carbon Intensity - Nation'!A:A,0))*L102</f>
        <v>2.0175689999999999</v>
      </c>
      <c r="N102" s="44">
        <f t="shared" si="1"/>
        <v>4.1623199999999994</v>
      </c>
      <c r="O102" s="45">
        <f>INDEX('Carbon Intensity - Nation'!B:B,MATCH(Network!K102,'Carbon Intensity - Nation'!A:A,0))*N102/1000</f>
        <v>1.4526496799999997</v>
      </c>
    </row>
    <row r="103" spans="1:15">
      <c r="A103" s="25">
        <v>102</v>
      </c>
      <c r="B103" s="2" t="s">
        <v>351</v>
      </c>
      <c r="C103" s="2" t="s">
        <v>71</v>
      </c>
      <c r="D103" s="2" t="s">
        <v>147</v>
      </c>
      <c r="E103" s="2" t="s">
        <v>130</v>
      </c>
      <c r="F103" s="2">
        <v>21</v>
      </c>
      <c r="G103" s="2" t="s">
        <v>352</v>
      </c>
      <c r="H103" s="2" t="s">
        <v>62</v>
      </c>
      <c r="I103" s="2">
        <v>91.96</v>
      </c>
      <c r="J103" s="2" t="s">
        <v>133</v>
      </c>
      <c r="K103" s="2" t="s">
        <v>14</v>
      </c>
      <c r="L103" s="43">
        <f>INDEX('KWh - Hardware'!B:B,MATCH(Network!D103,'KWh - Hardware'!A:A,0))*I103/100</f>
        <v>6.8969999999999995E-3</v>
      </c>
      <c r="M103" s="44">
        <f>INDEX('Carbon Intensity - Nation'!B:B,MATCH(Network!K103,'Carbon Intensity - Nation'!A:A,0))*L103</f>
        <v>2.4070529999999999</v>
      </c>
      <c r="N103" s="44">
        <f t="shared" si="1"/>
        <v>4.9658399999999991</v>
      </c>
      <c r="O103" s="45">
        <f>INDEX('Carbon Intensity - Nation'!B:B,MATCH(Network!K103,'Carbon Intensity - Nation'!A:A,0))*N103/1000</f>
        <v>1.7330781599999998</v>
      </c>
    </row>
    <row r="104" spans="1:15">
      <c r="A104" s="25">
        <v>103</v>
      </c>
      <c r="B104" s="2" t="s">
        <v>353</v>
      </c>
      <c r="C104" s="2" t="s">
        <v>58</v>
      </c>
      <c r="D104" s="2" t="s">
        <v>65</v>
      </c>
      <c r="E104" s="2" t="s">
        <v>354</v>
      </c>
      <c r="F104" s="2">
        <v>8</v>
      </c>
      <c r="G104" s="2" t="s">
        <v>355</v>
      </c>
      <c r="H104" s="2" t="s">
        <v>62</v>
      </c>
      <c r="I104" s="2">
        <v>91.96</v>
      </c>
      <c r="J104" s="2" t="s">
        <v>356</v>
      </c>
      <c r="K104" s="2" t="s">
        <v>26</v>
      </c>
      <c r="L104" s="43">
        <f>INDEX('KWh - Hardware'!B:B,MATCH(Network!D104,'KWh - Hardware'!A:A,0))*I104/100</f>
        <v>6.8969999999999995E-3</v>
      </c>
      <c r="M104" s="44">
        <f>INDEX('Carbon Intensity - Nation'!B:B,MATCH(Network!K104,'Carbon Intensity - Nation'!A:A,0))*L104</f>
        <v>1.5725159999999998</v>
      </c>
      <c r="N104" s="44">
        <f t="shared" si="1"/>
        <v>4.9658399999999991</v>
      </c>
      <c r="O104" s="45">
        <f>INDEX('Carbon Intensity - Nation'!B:B,MATCH(Network!K104,'Carbon Intensity - Nation'!A:A,0))*N104/1000</f>
        <v>1.1322115199999998</v>
      </c>
    </row>
    <row r="105" spans="1:15">
      <c r="A105" s="25">
        <v>104</v>
      </c>
      <c r="B105" s="2" t="s">
        <v>357</v>
      </c>
      <c r="C105" s="2" t="s">
        <v>358</v>
      </c>
      <c r="D105" s="2" t="s">
        <v>59</v>
      </c>
      <c r="E105" s="2" t="s">
        <v>359</v>
      </c>
      <c r="F105" s="2">
        <v>7</v>
      </c>
      <c r="G105" s="2" t="s">
        <v>360</v>
      </c>
      <c r="H105" s="2" t="s">
        <v>62</v>
      </c>
      <c r="I105" s="2">
        <v>20.830000000000002</v>
      </c>
      <c r="J105" s="2" t="s">
        <v>361</v>
      </c>
      <c r="K105" s="2" t="s">
        <v>10</v>
      </c>
      <c r="L105" s="43">
        <f>INDEX('KWh - Hardware'!B:B,MATCH(Network!D105,'KWh - Hardware'!A:A,0))*I105/100</f>
        <v>2.0830000000000002E-3</v>
      </c>
      <c r="M105" s="44">
        <f>INDEX('Carbon Intensity - Nation'!B:B,MATCH(Network!K105,'Carbon Intensity - Nation'!A:A,0))*L105</f>
        <v>1.3664480000000001</v>
      </c>
      <c r="N105" s="44">
        <f t="shared" si="1"/>
        <v>1.4997600000000002</v>
      </c>
      <c r="O105" s="45">
        <f>INDEX('Carbon Intensity - Nation'!B:B,MATCH(Network!K105,'Carbon Intensity - Nation'!A:A,0))*N105/1000</f>
        <v>0.98384256000000014</v>
      </c>
    </row>
    <row r="106" spans="1:15">
      <c r="A106" s="25">
        <v>105</v>
      </c>
      <c r="B106" s="2" t="s">
        <v>362</v>
      </c>
      <c r="C106" s="2" t="s">
        <v>58</v>
      </c>
      <c r="D106" s="2" t="s">
        <v>65</v>
      </c>
      <c r="E106" s="2" t="s">
        <v>154</v>
      </c>
      <c r="F106" s="2">
        <v>25</v>
      </c>
      <c r="G106" s="2" t="s">
        <v>363</v>
      </c>
      <c r="H106" s="2" t="s">
        <v>364</v>
      </c>
      <c r="I106" s="2">
        <v>85.11999999999999</v>
      </c>
      <c r="J106" s="2" t="s">
        <v>133</v>
      </c>
      <c r="K106" s="2" t="s">
        <v>14</v>
      </c>
      <c r="L106" s="43">
        <f>INDEX('KWh - Hardware'!B:B,MATCH(Network!D106,'KWh - Hardware'!A:A,0))*I106/100</f>
        <v>6.3839999999999982E-3</v>
      </c>
      <c r="M106" s="44">
        <f>INDEX('Carbon Intensity - Nation'!B:B,MATCH(Network!K106,'Carbon Intensity - Nation'!A:A,0))*L106</f>
        <v>2.2280159999999993</v>
      </c>
      <c r="N106" s="44">
        <f t="shared" si="1"/>
        <v>4.5964799999999988</v>
      </c>
      <c r="O106" s="45">
        <f>INDEX('Carbon Intensity - Nation'!B:B,MATCH(Network!K106,'Carbon Intensity - Nation'!A:A,0))*N106/1000</f>
        <v>1.6041715199999997</v>
      </c>
    </row>
    <row r="107" spans="1:15">
      <c r="A107" s="25">
        <v>106</v>
      </c>
      <c r="B107" s="2" t="s">
        <v>365</v>
      </c>
      <c r="C107" s="2" t="s">
        <v>71</v>
      </c>
      <c r="D107" s="2" t="s">
        <v>147</v>
      </c>
      <c r="E107" s="2" t="s">
        <v>297</v>
      </c>
      <c r="F107" s="2">
        <v>16</v>
      </c>
      <c r="G107" s="2" t="s">
        <v>366</v>
      </c>
      <c r="H107" s="2" t="s">
        <v>137</v>
      </c>
      <c r="I107" s="2">
        <v>89.88000000000001</v>
      </c>
      <c r="J107" s="2" t="s">
        <v>133</v>
      </c>
      <c r="K107" s="2" t="s">
        <v>14</v>
      </c>
      <c r="L107" s="43">
        <f>INDEX('KWh - Hardware'!B:B,MATCH(Network!D107,'KWh - Hardware'!A:A,0))*I107/100</f>
        <v>6.7410000000000005E-3</v>
      </c>
      <c r="M107" s="44">
        <f>INDEX('Carbon Intensity - Nation'!B:B,MATCH(Network!K107,'Carbon Intensity - Nation'!A:A,0))*L107</f>
        <v>2.3526090000000002</v>
      </c>
      <c r="N107" s="44">
        <f t="shared" si="1"/>
        <v>4.8535200000000005</v>
      </c>
      <c r="O107" s="45">
        <f>INDEX('Carbon Intensity - Nation'!B:B,MATCH(Network!K107,'Carbon Intensity - Nation'!A:A,0))*N107/1000</f>
        <v>1.6938784800000002</v>
      </c>
    </row>
    <row r="108" spans="1:15">
      <c r="A108" s="25">
        <v>107</v>
      </c>
      <c r="B108" s="2" t="s">
        <v>367</v>
      </c>
      <c r="C108" s="2" t="s">
        <v>58</v>
      </c>
      <c r="D108" s="2" t="s">
        <v>65</v>
      </c>
      <c r="E108" s="2" t="s">
        <v>368</v>
      </c>
      <c r="F108" s="2">
        <v>0</v>
      </c>
      <c r="G108" s="2" t="s">
        <v>369</v>
      </c>
      <c r="H108" s="2" t="s">
        <v>150</v>
      </c>
      <c r="I108" s="2">
        <v>91.96</v>
      </c>
      <c r="J108" s="2" t="s">
        <v>301</v>
      </c>
      <c r="K108" s="2" t="s">
        <v>27</v>
      </c>
      <c r="L108" s="43">
        <f>INDEX('KWh - Hardware'!B:B,MATCH(Network!D108,'KWh - Hardware'!A:A,0))*I108/100</f>
        <v>6.8969999999999995E-3</v>
      </c>
      <c r="M108" s="44">
        <f>INDEX('Carbon Intensity - Nation'!B:B,MATCH(Network!K108,'Carbon Intensity - Nation'!A:A,0))*L108</f>
        <v>2.6591624894999999</v>
      </c>
      <c r="N108" s="44">
        <f t="shared" si="1"/>
        <v>4.9658399999999991</v>
      </c>
      <c r="O108" s="45">
        <f>INDEX('Carbon Intensity - Nation'!B:B,MATCH(Network!K108,'Carbon Intensity - Nation'!A:A,0))*N108/1000</f>
        <v>1.9145969924399997</v>
      </c>
    </row>
    <row r="109" spans="1:15">
      <c r="A109" s="25">
        <v>108</v>
      </c>
      <c r="B109" s="2" t="s">
        <v>370</v>
      </c>
      <c r="C109" s="2" t="s">
        <v>71</v>
      </c>
      <c r="D109" s="2" t="s">
        <v>147</v>
      </c>
      <c r="E109" s="2" t="s">
        <v>371</v>
      </c>
      <c r="F109" s="2">
        <v>25</v>
      </c>
      <c r="G109" s="2" t="s">
        <v>372</v>
      </c>
      <c r="H109" s="2" t="s">
        <v>62</v>
      </c>
      <c r="I109" s="2">
        <v>91.96</v>
      </c>
      <c r="J109" s="2" t="s">
        <v>373</v>
      </c>
      <c r="K109" s="2" t="s">
        <v>11</v>
      </c>
      <c r="L109" s="43">
        <f>INDEX('KWh - Hardware'!B:B,MATCH(Network!D109,'KWh - Hardware'!A:A,0))*I109/100</f>
        <v>6.8969999999999995E-3</v>
      </c>
      <c r="M109" s="44">
        <f>INDEX('Carbon Intensity - Nation'!B:B,MATCH(Network!K109,'Carbon Intensity - Nation'!A:A,0))*L109</f>
        <v>8.8971299999999989E-2</v>
      </c>
      <c r="N109" s="44">
        <f t="shared" si="1"/>
        <v>4.9658399999999991</v>
      </c>
      <c r="O109" s="45">
        <f>INDEX('Carbon Intensity - Nation'!B:B,MATCH(Network!K109,'Carbon Intensity - Nation'!A:A,0))*N109/1000</f>
        <v>6.4059335999999995E-2</v>
      </c>
    </row>
    <row r="110" spans="1:15">
      <c r="A110" s="25">
        <v>109</v>
      </c>
      <c r="B110" s="2" t="s">
        <v>374</v>
      </c>
      <c r="C110" s="2" t="s">
        <v>58</v>
      </c>
      <c r="D110" s="2" t="s">
        <v>65</v>
      </c>
      <c r="E110" s="2" t="s">
        <v>375</v>
      </c>
      <c r="F110" s="2">
        <v>14</v>
      </c>
      <c r="G110" s="2" t="s">
        <v>376</v>
      </c>
      <c r="H110" s="2" t="s">
        <v>137</v>
      </c>
      <c r="I110" s="2">
        <v>91.67</v>
      </c>
      <c r="J110" s="2" t="s">
        <v>23</v>
      </c>
      <c r="K110" s="2" t="s">
        <v>23</v>
      </c>
      <c r="L110" s="43">
        <f>INDEX('KWh - Hardware'!B:B,MATCH(Network!D110,'KWh - Hardware'!A:A,0))*I110/100</f>
        <v>6.8752499999999994E-3</v>
      </c>
      <c r="M110" s="44">
        <f>INDEX('Carbon Intensity - Nation'!B:B,MATCH(Network!K110,'Carbon Intensity - Nation'!A:A,0))*L110</f>
        <v>2.8051019999999998</v>
      </c>
      <c r="N110" s="44">
        <f t="shared" si="1"/>
        <v>4.9501799999999996</v>
      </c>
      <c r="O110" s="45">
        <f>INDEX('Carbon Intensity - Nation'!B:B,MATCH(Network!K110,'Carbon Intensity - Nation'!A:A,0))*N110/1000</f>
        <v>2.0196734399999996</v>
      </c>
    </row>
    <row r="111" spans="1:15">
      <c r="A111" s="25">
        <v>110</v>
      </c>
      <c r="B111" s="2" t="s">
        <v>377</v>
      </c>
      <c r="C111" s="2" t="s">
        <v>58</v>
      </c>
      <c r="D111" s="2" t="s">
        <v>65</v>
      </c>
      <c r="E111" s="2" t="s">
        <v>218</v>
      </c>
      <c r="F111" s="2">
        <v>15</v>
      </c>
      <c r="G111" s="2" t="s">
        <v>378</v>
      </c>
      <c r="H111" s="2" t="s">
        <v>62</v>
      </c>
      <c r="I111" s="2">
        <v>87.2</v>
      </c>
      <c r="J111" s="2" t="s">
        <v>255</v>
      </c>
      <c r="K111" s="2" t="s">
        <v>27</v>
      </c>
      <c r="L111" s="43">
        <f>INDEX('KWh - Hardware'!B:B,MATCH(Network!D111,'KWh - Hardware'!A:A,0))*I111/100</f>
        <v>6.5400000000000007E-3</v>
      </c>
      <c r="M111" s="44">
        <f>INDEX('Carbon Intensity - Nation'!B:B,MATCH(Network!K111,'Carbon Intensity - Nation'!A:A,0))*L111</f>
        <v>2.52151989</v>
      </c>
      <c r="N111" s="44">
        <f t="shared" si="1"/>
        <v>4.7088000000000001</v>
      </c>
      <c r="O111" s="45">
        <f>INDEX('Carbon Intensity - Nation'!B:B,MATCH(Network!K111,'Carbon Intensity - Nation'!A:A,0))*N111/1000</f>
        <v>1.8154943208000001</v>
      </c>
    </row>
    <row r="112" spans="1:15">
      <c r="A112" s="25">
        <v>111</v>
      </c>
      <c r="B112" s="2" t="s">
        <v>379</v>
      </c>
      <c r="C112" s="2" t="s">
        <v>71</v>
      </c>
      <c r="D112" s="2" t="s">
        <v>147</v>
      </c>
      <c r="E112" s="2" t="s">
        <v>205</v>
      </c>
      <c r="F112" s="2">
        <v>18</v>
      </c>
      <c r="G112" s="2" t="s">
        <v>380</v>
      </c>
      <c r="H112" s="2" t="s">
        <v>62</v>
      </c>
      <c r="I112" s="2">
        <v>90.77</v>
      </c>
      <c r="J112" s="2" t="s">
        <v>133</v>
      </c>
      <c r="K112" s="2" t="s">
        <v>14</v>
      </c>
      <c r="L112" s="43">
        <f>INDEX('KWh - Hardware'!B:B,MATCH(Network!D112,'KWh - Hardware'!A:A,0))*I112/100</f>
        <v>6.8077499999999987E-3</v>
      </c>
      <c r="M112" s="44">
        <f>INDEX('Carbon Intensity - Nation'!B:B,MATCH(Network!K112,'Carbon Intensity - Nation'!A:A,0))*L112</f>
        <v>2.3759047499999997</v>
      </c>
      <c r="N112" s="44">
        <f t="shared" si="1"/>
        <v>4.9015799999999992</v>
      </c>
      <c r="O112" s="45">
        <f>INDEX('Carbon Intensity - Nation'!B:B,MATCH(Network!K112,'Carbon Intensity - Nation'!A:A,0))*N112/1000</f>
        <v>1.7106514199999996</v>
      </c>
    </row>
    <row r="113" spans="1:15">
      <c r="A113" s="25">
        <v>112</v>
      </c>
      <c r="B113" s="2" t="s">
        <v>381</v>
      </c>
      <c r="C113" s="2" t="s">
        <v>58</v>
      </c>
      <c r="D113" s="2" t="s">
        <v>65</v>
      </c>
      <c r="E113" s="2" t="s">
        <v>135</v>
      </c>
      <c r="F113" s="2">
        <v>25</v>
      </c>
      <c r="G113" s="2" t="s">
        <v>382</v>
      </c>
      <c r="H113" s="2" t="s">
        <v>68</v>
      </c>
      <c r="I113" s="2">
        <v>90.77</v>
      </c>
      <c r="J113" s="2" t="s">
        <v>133</v>
      </c>
      <c r="K113" s="2" t="s">
        <v>14</v>
      </c>
      <c r="L113" s="43">
        <f>INDEX('KWh - Hardware'!B:B,MATCH(Network!D113,'KWh - Hardware'!A:A,0))*I113/100</f>
        <v>6.8077499999999987E-3</v>
      </c>
      <c r="M113" s="44">
        <f>INDEX('Carbon Intensity - Nation'!B:B,MATCH(Network!K113,'Carbon Intensity - Nation'!A:A,0))*L113</f>
        <v>2.3759047499999997</v>
      </c>
      <c r="N113" s="44">
        <f t="shared" si="1"/>
        <v>4.9015799999999992</v>
      </c>
      <c r="O113" s="45">
        <f>INDEX('Carbon Intensity - Nation'!B:B,MATCH(Network!K113,'Carbon Intensity - Nation'!A:A,0))*N113/1000</f>
        <v>1.7106514199999996</v>
      </c>
    </row>
    <row r="114" spans="1:15">
      <c r="A114" s="25">
        <v>113</v>
      </c>
      <c r="B114" s="2" t="s">
        <v>383</v>
      </c>
      <c r="C114" s="2" t="s">
        <v>58</v>
      </c>
      <c r="D114" s="2" t="s">
        <v>65</v>
      </c>
      <c r="E114" s="2" t="s">
        <v>318</v>
      </c>
      <c r="F114" s="2">
        <v>21</v>
      </c>
      <c r="G114" s="2" t="s">
        <v>384</v>
      </c>
      <c r="H114" s="2" t="s">
        <v>62</v>
      </c>
      <c r="I114" s="2">
        <v>91.96</v>
      </c>
      <c r="J114" s="2" t="s">
        <v>239</v>
      </c>
      <c r="K114" s="2" t="s">
        <v>14</v>
      </c>
      <c r="L114" s="43">
        <f>INDEX('KWh - Hardware'!B:B,MATCH(Network!D114,'KWh - Hardware'!A:A,0))*I114/100</f>
        <v>6.8969999999999995E-3</v>
      </c>
      <c r="M114" s="44">
        <f>INDEX('Carbon Intensity - Nation'!B:B,MATCH(Network!K114,'Carbon Intensity - Nation'!A:A,0))*L114</f>
        <v>2.4070529999999999</v>
      </c>
      <c r="N114" s="44">
        <f t="shared" si="1"/>
        <v>4.9658399999999991</v>
      </c>
      <c r="O114" s="45">
        <f>INDEX('Carbon Intensity - Nation'!B:B,MATCH(Network!K114,'Carbon Intensity - Nation'!A:A,0))*N114/1000</f>
        <v>1.7330781599999998</v>
      </c>
    </row>
    <row r="115" spans="1:15">
      <c r="A115" s="25">
        <v>114</v>
      </c>
      <c r="B115" s="2" t="s">
        <v>385</v>
      </c>
      <c r="C115" s="2" t="s">
        <v>71</v>
      </c>
      <c r="D115" s="2" t="s">
        <v>72</v>
      </c>
      <c r="E115" s="2" t="s">
        <v>297</v>
      </c>
      <c r="F115" s="2">
        <v>0</v>
      </c>
      <c r="G115" s="2" t="s">
        <v>386</v>
      </c>
      <c r="H115" s="2" t="s">
        <v>62</v>
      </c>
      <c r="I115" s="2">
        <v>89.74</v>
      </c>
      <c r="J115" s="2" t="s">
        <v>75</v>
      </c>
      <c r="K115" s="2" t="s">
        <v>17</v>
      </c>
      <c r="L115" s="43">
        <f>INDEX('KWh - Hardware'!B:B,MATCH(Network!D115,'KWh - Hardware'!A:A,0))*I115/100</f>
        <v>4.4869999999999997E-3</v>
      </c>
      <c r="M115" s="44">
        <f>INDEX('Carbon Intensity - Nation'!B:B,MATCH(Network!K115,'Carbon Intensity - Nation'!A:A,0))*L115</f>
        <v>0.95752579999999998</v>
      </c>
      <c r="N115" s="44">
        <f t="shared" si="1"/>
        <v>3.2306399999999997</v>
      </c>
      <c r="O115" s="45">
        <f>INDEX('Carbon Intensity - Nation'!B:B,MATCH(Network!K115,'Carbon Intensity - Nation'!A:A,0))*N115/1000</f>
        <v>0.68941857599999989</v>
      </c>
    </row>
    <row r="116" spans="1:15">
      <c r="A116" s="25">
        <v>115</v>
      </c>
      <c r="B116" s="2" t="s">
        <v>387</v>
      </c>
      <c r="C116" s="2" t="s">
        <v>71</v>
      </c>
      <c r="D116" s="2" t="s">
        <v>72</v>
      </c>
      <c r="E116" s="2" t="s">
        <v>87</v>
      </c>
      <c r="F116" s="2">
        <v>16</v>
      </c>
      <c r="G116" s="2" t="s">
        <v>223</v>
      </c>
      <c r="H116" s="2" t="s">
        <v>62</v>
      </c>
      <c r="I116" s="2">
        <v>84.82</v>
      </c>
      <c r="J116" s="2" t="s">
        <v>75</v>
      </c>
      <c r="K116" s="2" t="s">
        <v>17</v>
      </c>
      <c r="L116" s="43">
        <f>INDEX('KWh - Hardware'!B:B,MATCH(Network!D116,'KWh - Hardware'!A:A,0))*I116/100</f>
        <v>4.241E-3</v>
      </c>
      <c r="M116" s="44">
        <f>INDEX('Carbon Intensity - Nation'!B:B,MATCH(Network!K116,'Carbon Intensity - Nation'!A:A,0))*L116</f>
        <v>0.90502939999999998</v>
      </c>
      <c r="N116" s="44">
        <f t="shared" si="1"/>
        <v>3.0535199999999998</v>
      </c>
      <c r="O116" s="45">
        <f>INDEX('Carbon Intensity - Nation'!B:B,MATCH(Network!K116,'Carbon Intensity - Nation'!A:A,0))*N116/1000</f>
        <v>0.65162116800000003</v>
      </c>
    </row>
    <row r="117" spans="1:15">
      <c r="A117" s="25">
        <v>116</v>
      </c>
      <c r="B117" s="2" t="s">
        <v>388</v>
      </c>
      <c r="C117" s="2" t="s">
        <v>71</v>
      </c>
      <c r="D117" s="2" t="s">
        <v>72</v>
      </c>
      <c r="E117" s="2" t="s">
        <v>389</v>
      </c>
      <c r="F117" s="2">
        <v>3</v>
      </c>
      <c r="G117" s="2" t="s">
        <v>390</v>
      </c>
      <c r="H117" s="2" t="s">
        <v>391</v>
      </c>
      <c r="I117" s="2">
        <v>44.79</v>
      </c>
      <c r="J117" s="2" t="s">
        <v>75</v>
      </c>
      <c r="K117" s="2" t="s">
        <v>17</v>
      </c>
      <c r="L117" s="43">
        <f>INDEX('KWh - Hardware'!B:B,MATCH(Network!D117,'KWh - Hardware'!A:A,0))*I117/100</f>
        <v>2.2395000000000002E-3</v>
      </c>
      <c r="M117" s="44">
        <f>INDEX('Carbon Intensity - Nation'!B:B,MATCH(Network!K117,'Carbon Intensity - Nation'!A:A,0))*L117</f>
        <v>0.47790930000000004</v>
      </c>
      <c r="N117" s="44">
        <f t="shared" si="1"/>
        <v>1.6124400000000001</v>
      </c>
      <c r="O117" s="45">
        <f>INDEX('Carbon Intensity - Nation'!B:B,MATCH(Network!K117,'Carbon Intensity - Nation'!A:A,0))*N117/1000</f>
        <v>0.34409469600000003</v>
      </c>
    </row>
    <row r="118" spans="1:15">
      <c r="A118" s="25">
        <v>117</v>
      </c>
      <c r="B118" s="2" t="s">
        <v>392</v>
      </c>
      <c r="C118" s="2" t="s">
        <v>71</v>
      </c>
      <c r="D118" s="2" t="s">
        <v>72</v>
      </c>
      <c r="E118" s="2" t="s">
        <v>393</v>
      </c>
      <c r="F118" s="2">
        <v>16</v>
      </c>
      <c r="G118" s="2" t="s">
        <v>394</v>
      </c>
      <c r="H118" s="2" t="s">
        <v>123</v>
      </c>
      <c r="I118" s="2">
        <v>91.07</v>
      </c>
      <c r="J118" s="2" t="s">
        <v>75</v>
      </c>
      <c r="K118" s="2" t="s">
        <v>17</v>
      </c>
      <c r="L118" s="43">
        <f>INDEX('KWh - Hardware'!B:B,MATCH(Network!D118,'KWh - Hardware'!A:A,0))*I118/100</f>
        <v>4.5534999999999994E-3</v>
      </c>
      <c r="M118" s="44">
        <f>INDEX('Carbon Intensity - Nation'!B:B,MATCH(Network!K118,'Carbon Intensity - Nation'!A:A,0))*L118</f>
        <v>0.97171689999999988</v>
      </c>
      <c r="N118" s="44">
        <f t="shared" si="1"/>
        <v>3.2785199999999999</v>
      </c>
      <c r="O118" s="45">
        <f>INDEX('Carbon Intensity - Nation'!B:B,MATCH(Network!K118,'Carbon Intensity - Nation'!A:A,0))*N118/1000</f>
        <v>0.69963616799999995</v>
      </c>
    </row>
    <row r="119" spans="1:15">
      <c r="A119" s="25">
        <v>118</v>
      </c>
      <c r="B119" s="2" t="s">
        <v>395</v>
      </c>
      <c r="C119" s="2" t="s">
        <v>58</v>
      </c>
      <c r="D119" s="2" t="s">
        <v>65</v>
      </c>
      <c r="E119" s="2" t="s">
        <v>396</v>
      </c>
      <c r="F119" s="2">
        <v>24</v>
      </c>
      <c r="G119" s="2" t="s">
        <v>397</v>
      </c>
      <c r="H119" s="2" t="s">
        <v>103</v>
      </c>
      <c r="I119" s="2">
        <v>91.67</v>
      </c>
      <c r="J119" s="2" t="s">
        <v>210</v>
      </c>
      <c r="K119" s="2" t="s">
        <v>14</v>
      </c>
      <c r="L119" s="43">
        <f>INDEX('KWh - Hardware'!B:B,MATCH(Network!D119,'KWh - Hardware'!A:A,0))*I119/100</f>
        <v>6.8752499999999994E-3</v>
      </c>
      <c r="M119" s="44">
        <f>INDEX('Carbon Intensity - Nation'!B:B,MATCH(Network!K119,'Carbon Intensity - Nation'!A:A,0))*L119</f>
        <v>2.39946225</v>
      </c>
      <c r="N119" s="44">
        <f t="shared" si="1"/>
        <v>4.9501799999999996</v>
      </c>
      <c r="O119" s="45">
        <f>INDEX('Carbon Intensity - Nation'!B:B,MATCH(Network!K119,'Carbon Intensity - Nation'!A:A,0))*N119/1000</f>
        <v>1.7276128199999998</v>
      </c>
    </row>
    <row r="120" spans="1:15">
      <c r="A120" s="25">
        <v>119</v>
      </c>
      <c r="B120" s="2" t="s">
        <v>398</v>
      </c>
      <c r="C120" s="2" t="s">
        <v>58</v>
      </c>
      <c r="D120" s="2" t="s">
        <v>65</v>
      </c>
      <c r="E120" s="2" t="s">
        <v>199</v>
      </c>
      <c r="F120" s="2">
        <v>25</v>
      </c>
      <c r="G120" s="2" t="s">
        <v>399</v>
      </c>
      <c r="H120" s="2" t="s">
        <v>62</v>
      </c>
      <c r="I120" s="2">
        <v>91.36999999999999</v>
      </c>
      <c r="J120" s="2" t="s">
        <v>231</v>
      </c>
      <c r="K120" s="2" t="s">
        <v>13</v>
      </c>
      <c r="L120" s="43">
        <f>INDEX('KWh - Hardware'!B:B,MATCH(Network!D120,'KWh - Hardware'!A:A,0))*I120/100</f>
        <v>6.8527499999999986E-3</v>
      </c>
      <c r="M120" s="44">
        <f>INDEX('Carbon Intensity - Nation'!B:B,MATCH(Network!K120,'Carbon Intensity - Nation'!A:A,0))*L120</f>
        <v>0.35017552499999993</v>
      </c>
      <c r="N120" s="44">
        <f t="shared" si="1"/>
        <v>4.9339799999999991</v>
      </c>
      <c r="O120" s="45">
        <f>INDEX('Carbon Intensity - Nation'!B:B,MATCH(Network!K120,'Carbon Intensity - Nation'!A:A,0))*N120/1000</f>
        <v>0.25212637799999998</v>
      </c>
    </row>
    <row r="121" spans="1:15">
      <c r="A121" s="25">
        <v>120</v>
      </c>
      <c r="B121" s="2" t="s">
        <v>400</v>
      </c>
      <c r="C121" s="2" t="s">
        <v>71</v>
      </c>
      <c r="D121" s="2" t="s">
        <v>147</v>
      </c>
      <c r="E121" s="2" t="s">
        <v>401</v>
      </c>
      <c r="F121" s="2">
        <v>24</v>
      </c>
      <c r="G121" s="2" t="s">
        <v>402</v>
      </c>
      <c r="H121" s="2" t="s">
        <v>62</v>
      </c>
      <c r="I121" s="2">
        <v>91.96</v>
      </c>
      <c r="J121" s="2" t="s">
        <v>23</v>
      </c>
      <c r="K121" s="2" t="s">
        <v>23</v>
      </c>
      <c r="L121" s="43">
        <f>INDEX('KWh - Hardware'!B:B,MATCH(Network!D121,'KWh - Hardware'!A:A,0))*I121/100</f>
        <v>6.8969999999999995E-3</v>
      </c>
      <c r="M121" s="44">
        <f>INDEX('Carbon Intensity - Nation'!B:B,MATCH(Network!K121,'Carbon Intensity - Nation'!A:A,0))*L121</f>
        <v>2.8139759999999998</v>
      </c>
      <c r="N121" s="44">
        <f t="shared" si="1"/>
        <v>4.9658399999999991</v>
      </c>
      <c r="O121" s="45">
        <f>INDEX('Carbon Intensity - Nation'!B:B,MATCH(Network!K121,'Carbon Intensity - Nation'!A:A,0))*N121/1000</f>
        <v>2.0260627199999997</v>
      </c>
    </row>
    <row r="122" spans="1:15">
      <c r="A122" s="25">
        <v>121</v>
      </c>
      <c r="B122" s="2" t="s">
        <v>403</v>
      </c>
      <c r="C122" s="2" t="s">
        <v>71</v>
      </c>
      <c r="D122" s="2" t="s">
        <v>147</v>
      </c>
      <c r="E122" s="2" t="s">
        <v>142</v>
      </c>
      <c r="F122" s="2">
        <v>21</v>
      </c>
      <c r="G122" s="2" t="s">
        <v>404</v>
      </c>
      <c r="H122" s="2" t="s">
        <v>123</v>
      </c>
      <c r="I122" s="2">
        <v>91.67</v>
      </c>
      <c r="J122" s="2" t="s">
        <v>23</v>
      </c>
      <c r="K122" s="2" t="s">
        <v>23</v>
      </c>
      <c r="L122" s="43">
        <f>INDEX('KWh - Hardware'!B:B,MATCH(Network!D122,'KWh - Hardware'!A:A,0))*I122/100</f>
        <v>6.8752499999999994E-3</v>
      </c>
      <c r="M122" s="44">
        <f>INDEX('Carbon Intensity - Nation'!B:B,MATCH(Network!K122,'Carbon Intensity - Nation'!A:A,0))*L122</f>
        <v>2.8051019999999998</v>
      </c>
      <c r="N122" s="44">
        <f t="shared" si="1"/>
        <v>4.9501799999999996</v>
      </c>
      <c r="O122" s="45">
        <f>INDEX('Carbon Intensity - Nation'!B:B,MATCH(Network!K122,'Carbon Intensity - Nation'!A:A,0))*N122/1000</f>
        <v>2.0196734399999996</v>
      </c>
    </row>
    <row r="123" spans="1:15">
      <c r="A123" s="25">
        <v>122</v>
      </c>
      <c r="B123" s="2" t="s">
        <v>405</v>
      </c>
      <c r="C123" s="2" t="s">
        <v>71</v>
      </c>
      <c r="D123" s="2" t="s">
        <v>147</v>
      </c>
      <c r="E123" s="2" t="s">
        <v>406</v>
      </c>
      <c r="F123" s="2">
        <v>20</v>
      </c>
      <c r="G123" s="2" t="s">
        <v>407</v>
      </c>
      <c r="H123" s="2" t="s">
        <v>68</v>
      </c>
      <c r="I123" s="2">
        <v>91.96</v>
      </c>
      <c r="J123" s="2" t="s">
        <v>23</v>
      </c>
      <c r="K123" s="2" t="s">
        <v>23</v>
      </c>
      <c r="L123" s="43">
        <f>INDEX('KWh - Hardware'!B:B,MATCH(Network!D123,'KWh - Hardware'!A:A,0))*I123/100</f>
        <v>6.8969999999999995E-3</v>
      </c>
      <c r="M123" s="44">
        <f>INDEX('Carbon Intensity - Nation'!B:B,MATCH(Network!K123,'Carbon Intensity - Nation'!A:A,0))*L123</f>
        <v>2.8139759999999998</v>
      </c>
      <c r="N123" s="44">
        <f t="shared" si="1"/>
        <v>4.9658399999999991</v>
      </c>
      <c r="O123" s="45">
        <f>INDEX('Carbon Intensity - Nation'!B:B,MATCH(Network!K123,'Carbon Intensity - Nation'!A:A,0))*N123/1000</f>
        <v>2.0260627199999997</v>
      </c>
    </row>
    <row r="124" spans="1:15">
      <c r="A124" s="25">
        <v>123</v>
      </c>
      <c r="B124" s="2" t="s">
        <v>408</v>
      </c>
      <c r="C124" s="2" t="s">
        <v>71</v>
      </c>
      <c r="D124" s="2" t="s">
        <v>147</v>
      </c>
      <c r="E124" s="2" t="s">
        <v>409</v>
      </c>
      <c r="F124" s="2">
        <v>22</v>
      </c>
      <c r="G124" s="2" t="s">
        <v>410</v>
      </c>
      <c r="H124" s="2" t="s">
        <v>62</v>
      </c>
      <c r="I124" s="2">
        <v>91.67</v>
      </c>
      <c r="J124" s="2" t="s">
        <v>23</v>
      </c>
      <c r="K124" s="2" t="s">
        <v>23</v>
      </c>
      <c r="L124" s="43">
        <f>INDEX('KWh - Hardware'!B:B,MATCH(Network!D124,'KWh - Hardware'!A:A,0))*I124/100</f>
        <v>6.8752499999999994E-3</v>
      </c>
      <c r="M124" s="44">
        <f>INDEX('Carbon Intensity - Nation'!B:B,MATCH(Network!K124,'Carbon Intensity - Nation'!A:A,0))*L124</f>
        <v>2.8051019999999998</v>
      </c>
      <c r="N124" s="44">
        <f t="shared" si="1"/>
        <v>4.9501799999999996</v>
      </c>
      <c r="O124" s="45">
        <f>INDEX('Carbon Intensity - Nation'!B:B,MATCH(Network!K124,'Carbon Intensity - Nation'!A:A,0))*N124/1000</f>
        <v>2.0196734399999996</v>
      </c>
    </row>
    <row r="125" spans="1:15">
      <c r="A125" s="25">
        <v>124</v>
      </c>
      <c r="B125" s="2" t="s">
        <v>411</v>
      </c>
      <c r="C125" s="2" t="s">
        <v>58</v>
      </c>
      <c r="D125" s="2" t="s">
        <v>59</v>
      </c>
      <c r="E125" s="2" t="s">
        <v>127</v>
      </c>
      <c r="F125" s="2">
        <v>8</v>
      </c>
      <c r="G125" s="2" t="s">
        <v>412</v>
      </c>
      <c r="H125" s="2" t="s">
        <v>109</v>
      </c>
      <c r="I125" s="2">
        <v>50.3</v>
      </c>
      <c r="J125" s="2" t="s">
        <v>413</v>
      </c>
      <c r="K125" s="2" t="s">
        <v>21</v>
      </c>
      <c r="L125" s="43">
        <f>INDEX('KWh - Hardware'!B:B,MATCH(Network!D125,'KWh - Hardware'!A:A,0))*I125/100</f>
        <v>5.0299999999999997E-3</v>
      </c>
      <c r="M125" s="44">
        <f>INDEX('Carbon Intensity - Nation'!B:B,MATCH(Network!K125,'Carbon Intensity - Nation'!A:A,0))*L125</f>
        <v>1.5064849999999999</v>
      </c>
      <c r="N125" s="44">
        <f t="shared" si="1"/>
        <v>3.6215999999999999</v>
      </c>
      <c r="O125" s="45">
        <f>INDEX('Carbon Intensity - Nation'!B:B,MATCH(Network!K125,'Carbon Intensity - Nation'!A:A,0))*N125/1000</f>
        <v>1.0846692</v>
      </c>
    </row>
    <row r="126" spans="1:15">
      <c r="A126" s="25">
        <v>125</v>
      </c>
      <c r="B126" s="2" t="s">
        <v>414</v>
      </c>
      <c r="C126" s="2" t="s">
        <v>71</v>
      </c>
      <c r="D126" s="2" t="s">
        <v>147</v>
      </c>
      <c r="E126" s="2" t="s">
        <v>243</v>
      </c>
      <c r="F126" s="2">
        <v>8</v>
      </c>
      <c r="G126" s="2" t="s">
        <v>415</v>
      </c>
      <c r="H126" s="2" t="s">
        <v>62</v>
      </c>
      <c r="I126" s="2">
        <v>91.96</v>
      </c>
      <c r="J126" s="2" t="s">
        <v>75</v>
      </c>
      <c r="K126" s="2" t="s">
        <v>17</v>
      </c>
      <c r="L126" s="43">
        <f>INDEX('KWh - Hardware'!B:B,MATCH(Network!D126,'KWh - Hardware'!A:A,0))*I126/100</f>
        <v>6.8969999999999995E-3</v>
      </c>
      <c r="M126" s="44">
        <f>INDEX('Carbon Intensity - Nation'!B:B,MATCH(Network!K126,'Carbon Intensity - Nation'!A:A,0))*L126</f>
        <v>1.4718198</v>
      </c>
      <c r="N126" s="44">
        <f t="shared" si="1"/>
        <v>4.9658399999999991</v>
      </c>
      <c r="O126" s="45">
        <f>INDEX('Carbon Intensity - Nation'!B:B,MATCH(Network!K126,'Carbon Intensity - Nation'!A:A,0))*N126/1000</f>
        <v>1.0597102559999998</v>
      </c>
    </row>
    <row r="127" spans="1:15">
      <c r="A127" s="25">
        <v>126</v>
      </c>
      <c r="B127" s="2" t="s">
        <v>416</v>
      </c>
      <c r="C127" s="2" t="s">
        <v>58</v>
      </c>
      <c r="D127" s="2" t="s">
        <v>65</v>
      </c>
      <c r="E127" s="2" t="s">
        <v>297</v>
      </c>
      <c r="F127" s="2">
        <v>20</v>
      </c>
      <c r="G127" s="2" t="s">
        <v>417</v>
      </c>
      <c r="H127" s="2" t="s">
        <v>137</v>
      </c>
      <c r="I127" s="2">
        <v>91.67</v>
      </c>
      <c r="J127" s="2" t="s">
        <v>133</v>
      </c>
      <c r="K127" s="2" t="s">
        <v>14</v>
      </c>
      <c r="L127" s="43">
        <f>INDEX('KWh - Hardware'!B:B,MATCH(Network!D127,'KWh - Hardware'!A:A,0))*I127/100</f>
        <v>6.8752499999999994E-3</v>
      </c>
      <c r="M127" s="44">
        <f>INDEX('Carbon Intensity - Nation'!B:B,MATCH(Network!K127,'Carbon Intensity - Nation'!A:A,0))*L127</f>
        <v>2.39946225</v>
      </c>
      <c r="N127" s="44">
        <f t="shared" si="1"/>
        <v>4.9501799999999996</v>
      </c>
      <c r="O127" s="45">
        <f>INDEX('Carbon Intensity - Nation'!B:B,MATCH(Network!K127,'Carbon Intensity - Nation'!A:A,0))*N127/1000</f>
        <v>1.7276128199999998</v>
      </c>
    </row>
    <row r="128" spans="1:15">
      <c r="A128" s="25">
        <v>127</v>
      </c>
      <c r="B128" s="2" t="s">
        <v>418</v>
      </c>
      <c r="C128" s="2" t="s">
        <v>58</v>
      </c>
      <c r="D128" s="2" t="s">
        <v>65</v>
      </c>
      <c r="E128" s="2" t="s">
        <v>318</v>
      </c>
      <c r="F128" s="2">
        <v>8</v>
      </c>
      <c r="G128" s="2" t="s">
        <v>419</v>
      </c>
      <c r="H128" s="2" t="s">
        <v>62</v>
      </c>
      <c r="I128" s="2">
        <v>91.67</v>
      </c>
      <c r="J128" s="2" t="s">
        <v>201</v>
      </c>
      <c r="K128" s="2" t="s">
        <v>14</v>
      </c>
      <c r="L128" s="43">
        <f>INDEX('KWh - Hardware'!B:B,MATCH(Network!D128,'KWh - Hardware'!A:A,0))*I128/100</f>
        <v>6.8752499999999994E-3</v>
      </c>
      <c r="M128" s="44">
        <f>INDEX('Carbon Intensity - Nation'!B:B,MATCH(Network!K128,'Carbon Intensity - Nation'!A:A,0))*L128</f>
        <v>2.39946225</v>
      </c>
      <c r="N128" s="44">
        <f t="shared" si="1"/>
        <v>4.9501799999999996</v>
      </c>
      <c r="O128" s="45">
        <f>INDEX('Carbon Intensity - Nation'!B:B,MATCH(Network!K128,'Carbon Intensity - Nation'!A:A,0))*N128/1000</f>
        <v>1.7276128199999998</v>
      </c>
    </row>
    <row r="129" spans="1:15">
      <c r="A129" s="25">
        <v>128</v>
      </c>
      <c r="B129" s="2" t="s">
        <v>420</v>
      </c>
      <c r="C129" s="2" t="s">
        <v>71</v>
      </c>
      <c r="D129" s="2" t="s">
        <v>147</v>
      </c>
      <c r="E129" s="2" t="s">
        <v>421</v>
      </c>
      <c r="F129" s="2">
        <v>0</v>
      </c>
      <c r="G129" s="2" t="s">
        <v>422</v>
      </c>
      <c r="H129" s="2" t="s">
        <v>150</v>
      </c>
      <c r="I129" s="2">
        <v>22.220000000000002</v>
      </c>
      <c r="J129" s="2" t="s">
        <v>423</v>
      </c>
      <c r="K129" s="2" t="s">
        <v>27</v>
      </c>
      <c r="L129" s="43">
        <f>INDEX('KWh - Hardware'!B:B,MATCH(Network!D129,'KWh - Hardware'!A:A,0))*I129/100</f>
        <v>1.6665000000000002E-3</v>
      </c>
      <c r="M129" s="44">
        <f>INDEX('Carbon Intensity - Nation'!B:B,MATCH(Network!K129,'Carbon Intensity - Nation'!A:A,0))*L129</f>
        <v>0.64252490775000004</v>
      </c>
      <c r="N129" s="44">
        <f t="shared" si="1"/>
        <v>1.1998800000000001</v>
      </c>
      <c r="O129" s="45">
        <f>INDEX('Carbon Intensity - Nation'!B:B,MATCH(Network!K129,'Carbon Intensity - Nation'!A:A,0))*N129/1000</f>
        <v>0.46261793357999997</v>
      </c>
    </row>
    <row r="130" spans="1:15">
      <c r="A130" s="25">
        <v>129</v>
      </c>
      <c r="B130" s="2" t="s">
        <v>424</v>
      </c>
      <c r="C130" s="2" t="s">
        <v>71</v>
      </c>
      <c r="D130" s="2" t="s">
        <v>147</v>
      </c>
      <c r="E130" s="2" t="s">
        <v>135</v>
      </c>
      <c r="F130" s="2">
        <v>13</v>
      </c>
      <c r="G130" s="2" t="s">
        <v>425</v>
      </c>
      <c r="H130" s="2" t="s">
        <v>81</v>
      </c>
      <c r="I130" s="2">
        <v>87.2</v>
      </c>
      <c r="J130" s="2" t="s">
        <v>133</v>
      </c>
      <c r="K130" s="2" t="s">
        <v>14</v>
      </c>
      <c r="L130" s="43">
        <f>INDEX('KWh - Hardware'!B:B,MATCH(Network!D130,'KWh - Hardware'!A:A,0))*I130/100</f>
        <v>6.5400000000000007E-3</v>
      </c>
      <c r="M130" s="44">
        <f>INDEX('Carbon Intensity - Nation'!B:B,MATCH(Network!K130,'Carbon Intensity - Nation'!A:A,0))*L130</f>
        <v>2.2824600000000004</v>
      </c>
      <c r="N130" s="44">
        <f t="shared" si="1"/>
        <v>4.7088000000000001</v>
      </c>
      <c r="O130" s="45">
        <f>INDEX('Carbon Intensity - Nation'!B:B,MATCH(Network!K130,'Carbon Intensity - Nation'!A:A,0))*N130/1000</f>
        <v>1.6433712</v>
      </c>
    </row>
    <row r="131" spans="1:15">
      <c r="A131" s="25">
        <v>130</v>
      </c>
      <c r="B131" s="2" t="s">
        <v>426</v>
      </c>
      <c r="C131" s="2" t="s">
        <v>58</v>
      </c>
      <c r="D131" s="2" t="s">
        <v>65</v>
      </c>
      <c r="E131" s="2" t="s">
        <v>135</v>
      </c>
      <c r="F131" s="2">
        <v>24</v>
      </c>
      <c r="G131" s="2" t="s">
        <v>427</v>
      </c>
      <c r="H131" s="2" t="s">
        <v>62</v>
      </c>
      <c r="I131" s="2">
        <v>89.58</v>
      </c>
      <c r="J131" s="2" t="s">
        <v>428</v>
      </c>
      <c r="K131" s="2" t="s">
        <v>17</v>
      </c>
      <c r="L131" s="43">
        <f>INDEX('KWh - Hardware'!B:B,MATCH(Network!D131,'KWh - Hardware'!A:A,0))*I131/100</f>
        <v>6.7184999999999996E-3</v>
      </c>
      <c r="M131" s="44">
        <f>INDEX('Carbon Intensity - Nation'!B:B,MATCH(Network!K131,'Carbon Intensity - Nation'!A:A,0))*L131</f>
        <v>1.4337279000000001</v>
      </c>
      <c r="N131" s="44">
        <f t="shared" ref="N131:N194" si="2">L131*24*30</f>
        <v>4.8373200000000001</v>
      </c>
      <c r="O131" s="45">
        <f>INDEX('Carbon Intensity - Nation'!B:B,MATCH(Network!K131,'Carbon Intensity - Nation'!A:A,0))*N131/1000</f>
        <v>1.0322840880000002</v>
      </c>
    </row>
    <row r="132" spans="1:15">
      <c r="A132" s="25">
        <v>131</v>
      </c>
      <c r="B132" s="2" t="s">
        <v>429</v>
      </c>
      <c r="C132" s="2" t="s">
        <v>58</v>
      </c>
      <c r="D132" s="2" t="s">
        <v>59</v>
      </c>
      <c r="E132" s="2" t="s">
        <v>430</v>
      </c>
      <c r="F132" s="2">
        <v>2</v>
      </c>
      <c r="G132" s="2" t="s">
        <v>431</v>
      </c>
      <c r="H132" s="2" t="s">
        <v>432</v>
      </c>
      <c r="I132" s="2">
        <v>7.37</v>
      </c>
      <c r="J132" s="2" t="s">
        <v>75</v>
      </c>
      <c r="K132" s="2" t="s">
        <v>17</v>
      </c>
      <c r="L132" s="43">
        <f>INDEX('KWh - Hardware'!B:B,MATCH(Network!D132,'KWh - Hardware'!A:A,0))*I132/100</f>
        <v>7.3700000000000002E-4</v>
      </c>
      <c r="M132" s="44">
        <f>INDEX('Carbon Intensity - Nation'!B:B,MATCH(Network!K132,'Carbon Intensity - Nation'!A:A,0))*L132</f>
        <v>0.15727580000000002</v>
      </c>
      <c r="N132" s="44">
        <f t="shared" si="2"/>
        <v>0.53064000000000011</v>
      </c>
      <c r="O132" s="45">
        <f>INDEX('Carbon Intensity - Nation'!B:B,MATCH(Network!K132,'Carbon Intensity - Nation'!A:A,0))*N132/1000</f>
        <v>0.11323857600000002</v>
      </c>
    </row>
    <row r="133" spans="1:15">
      <c r="A133" s="25">
        <v>132</v>
      </c>
      <c r="B133" s="2" t="s">
        <v>433</v>
      </c>
      <c r="C133" s="2" t="s">
        <v>58</v>
      </c>
      <c r="D133" s="2" t="s">
        <v>65</v>
      </c>
      <c r="E133" s="2" t="s">
        <v>135</v>
      </c>
      <c r="F133" s="2">
        <v>24</v>
      </c>
      <c r="G133" s="2" t="s">
        <v>434</v>
      </c>
      <c r="H133" s="2" t="s">
        <v>62</v>
      </c>
      <c r="I133" s="2">
        <v>89.58</v>
      </c>
      <c r="J133" s="2" t="s">
        <v>133</v>
      </c>
      <c r="K133" s="2" t="s">
        <v>14</v>
      </c>
      <c r="L133" s="43">
        <f>INDEX('KWh - Hardware'!B:B,MATCH(Network!D133,'KWh - Hardware'!A:A,0))*I133/100</f>
        <v>6.7184999999999996E-3</v>
      </c>
      <c r="M133" s="44">
        <f>INDEX('Carbon Intensity - Nation'!B:B,MATCH(Network!K133,'Carbon Intensity - Nation'!A:A,0))*L133</f>
        <v>2.3447564999999999</v>
      </c>
      <c r="N133" s="44">
        <f t="shared" si="2"/>
        <v>4.8373200000000001</v>
      </c>
      <c r="O133" s="45">
        <f>INDEX('Carbon Intensity - Nation'!B:B,MATCH(Network!K133,'Carbon Intensity - Nation'!A:A,0))*N133/1000</f>
        <v>1.68822468</v>
      </c>
    </row>
    <row r="134" spans="1:15">
      <c r="A134" s="25">
        <v>133</v>
      </c>
      <c r="B134" s="2" t="s">
        <v>435</v>
      </c>
      <c r="C134" s="2" t="s">
        <v>58</v>
      </c>
      <c r="D134" s="2" t="s">
        <v>65</v>
      </c>
      <c r="E134" s="2" t="s">
        <v>393</v>
      </c>
      <c r="F134" s="2">
        <v>25</v>
      </c>
      <c r="G134" s="2" t="s">
        <v>436</v>
      </c>
      <c r="H134" s="2" t="s">
        <v>62</v>
      </c>
      <c r="I134" s="2">
        <v>91.96</v>
      </c>
      <c r="J134" s="2" t="s">
        <v>133</v>
      </c>
      <c r="K134" s="2" t="s">
        <v>14</v>
      </c>
      <c r="L134" s="43">
        <f>INDEX('KWh - Hardware'!B:B,MATCH(Network!D134,'KWh - Hardware'!A:A,0))*I134/100</f>
        <v>6.8969999999999995E-3</v>
      </c>
      <c r="M134" s="44">
        <f>INDEX('Carbon Intensity - Nation'!B:B,MATCH(Network!K134,'Carbon Intensity - Nation'!A:A,0))*L134</f>
        <v>2.4070529999999999</v>
      </c>
      <c r="N134" s="44">
        <f t="shared" si="2"/>
        <v>4.9658399999999991</v>
      </c>
      <c r="O134" s="45">
        <f>INDEX('Carbon Intensity - Nation'!B:B,MATCH(Network!K134,'Carbon Intensity - Nation'!A:A,0))*N134/1000</f>
        <v>1.7330781599999998</v>
      </c>
    </row>
    <row r="135" spans="1:15">
      <c r="A135" s="25">
        <v>134</v>
      </c>
      <c r="B135" s="2" t="s">
        <v>437</v>
      </c>
      <c r="C135" s="2" t="s">
        <v>58</v>
      </c>
      <c r="D135" s="2" t="s">
        <v>65</v>
      </c>
      <c r="E135" s="2" t="s">
        <v>248</v>
      </c>
      <c r="F135" s="2">
        <v>25</v>
      </c>
      <c r="G135" s="2" t="s">
        <v>438</v>
      </c>
      <c r="H135" s="2" t="s">
        <v>68</v>
      </c>
      <c r="I135" s="2">
        <v>91.07</v>
      </c>
      <c r="J135" s="2" t="s">
        <v>133</v>
      </c>
      <c r="K135" s="2" t="s">
        <v>14</v>
      </c>
      <c r="L135" s="43">
        <f>INDEX('KWh - Hardware'!B:B,MATCH(Network!D135,'KWh - Hardware'!A:A,0))*I135/100</f>
        <v>6.8302499999999986E-3</v>
      </c>
      <c r="M135" s="44">
        <f>INDEX('Carbon Intensity - Nation'!B:B,MATCH(Network!K135,'Carbon Intensity - Nation'!A:A,0))*L135</f>
        <v>2.3837572499999995</v>
      </c>
      <c r="N135" s="44">
        <f t="shared" si="2"/>
        <v>4.9177799999999987</v>
      </c>
      <c r="O135" s="45">
        <f>INDEX('Carbon Intensity - Nation'!B:B,MATCH(Network!K135,'Carbon Intensity - Nation'!A:A,0))*N135/1000</f>
        <v>1.7163052199999995</v>
      </c>
    </row>
    <row r="136" spans="1:15">
      <c r="A136" s="25">
        <v>135</v>
      </c>
      <c r="B136" s="2" t="s">
        <v>439</v>
      </c>
      <c r="C136" s="2" t="s">
        <v>71</v>
      </c>
      <c r="D136" s="2" t="s">
        <v>72</v>
      </c>
      <c r="E136" s="2" t="s">
        <v>279</v>
      </c>
      <c r="F136" s="2">
        <v>0</v>
      </c>
      <c r="G136" s="2" t="s">
        <v>440</v>
      </c>
      <c r="H136" s="2" t="s">
        <v>62</v>
      </c>
      <c r="I136" s="2">
        <v>91.96</v>
      </c>
      <c r="J136" s="2" t="s">
        <v>441</v>
      </c>
      <c r="K136" s="2" t="s">
        <v>17</v>
      </c>
      <c r="L136" s="43">
        <f>INDEX('KWh - Hardware'!B:B,MATCH(Network!D136,'KWh - Hardware'!A:A,0))*I136/100</f>
        <v>4.5979999999999997E-3</v>
      </c>
      <c r="M136" s="44">
        <f>INDEX('Carbon Intensity - Nation'!B:B,MATCH(Network!K136,'Carbon Intensity - Nation'!A:A,0))*L136</f>
        <v>0.98121320000000001</v>
      </c>
      <c r="N136" s="44">
        <f t="shared" si="2"/>
        <v>3.3105599999999997</v>
      </c>
      <c r="O136" s="45">
        <f>INDEX('Carbon Intensity - Nation'!B:B,MATCH(Network!K136,'Carbon Intensity - Nation'!A:A,0))*N136/1000</f>
        <v>0.70647350399999997</v>
      </c>
    </row>
    <row r="137" spans="1:15">
      <c r="A137" s="25">
        <v>136</v>
      </c>
      <c r="B137" s="2" t="s">
        <v>442</v>
      </c>
      <c r="C137" s="2" t="s">
        <v>58</v>
      </c>
      <c r="D137" s="2" t="s">
        <v>59</v>
      </c>
      <c r="E137" s="2" t="s">
        <v>96</v>
      </c>
      <c r="F137" s="2">
        <v>8</v>
      </c>
      <c r="G137" s="2" t="s">
        <v>443</v>
      </c>
      <c r="H137" s="2" t="s">
        <v>150</v>
      </c>
      <c r="I137" s="2">
        <v>91.07</v>
      </c>
      <c r="J137" s="2" t="s">
        <v>444</v>
      </c>
      <c r="K137" s="2" t="s">
        <v>17</v>
      </c>
      <c r="L137" s="43">
        <f>INDEX('KWh - Hardware'!B:B,MATCH(Network!D137,'KWh - Hardware'!A:A,0))*I137/100</f>
        <v>9.1069999999999988E-3</v>
      </c>
      <c r="M137" s="44">
        <f>INDEX('Carbon Intensity - Nation'!B:B,MATCH(Network!K137,'Carbon Intensity - Nation'!A:A,0))*L137</f>
        <v>1.9434337999999998</v>
      </c>
      <c r="N137" s="44">
        <f t="shared" si="2"/>
        <v>6.5570399999999998</v>
      </c>
      <c r="O137" s="45">
        <f>INDEX('Carbon Intensity - Nation'!B:B,MATCH(Network!K137,'Carbon Intensity - Nation'!A:A,0))*N137/1000</f>
        <v>1.3992723359999999</v>
      </c>
    </row>
    <row r="138" spans="1:15">
      <c r="A138" s="25">
        <v>137</v>
      </c>
      <c r="B138" s="2" t="s">
        <v>445</v>
      </c>
      <c r="C138" s="2" t="s">
        <v>446</v>
      </c>
      <c r="D138" s="2" t="s">
        <v>147</v>
      </c>
      <c r="E138" s="2" t="s">
        <v>447</v>
      </c>
      <c r="F138" s="2">
        <v>23</v>
      </c>
      <c r="G138" s="2" t="s">
        <v>448</v>
      </c>
      <c r="H138" s="2" t="s">
        <v>103</v>
      </c>
      <c r="I138" s="2">
        <v>90.18</v>
      </c>
      <c r="J138" s="2" t="s">
        <v>133</v>
      </c>
      <c r="K138" s="2" t="s">
        <v>14</v>
      </c>
      <c r="L138" s="43">
        <f>INDEX('KWh - Hardware'!B:B,MATCH(Network!D138,'KWh - Hardware'!A:A,0))*I138/100</f>
        <v>6.7635000000000004E-3</v>
      </c>
      <c r="M138" s="44">
        <f>INDEX('Carbon Intensity - Nation'!B:B,MATCH(Network!K138,'Carbon Intensity - Nation'!A:A,0))*L138</f>
        <v>2.3604615</v>
      </c>
      <c r="N138" s="44">
        <f t="shared" si="2"/>
        <v>4.8697200000000009</v>
      </c>
      <c r="O138" s="45">
        <f>INDEX('Carbon Intensity - Nation'!B:B,MATCH(Network!K138,'Carbon Intensity - Nation'!A:A,0))*N138/1000</f>
        <v>1.6995322800000003</v>
      </c>
    </row>
    <row r="139" spans="1:15">
      <c r="A139" s="25">
        <v>138</v>
      </c>
      <c r="B139" s="2" t="s">
        <v>449</v>
      </c>
      <c r="C139" s="2" t="s">
        <v>58</v>
      </c>
      <c r="D139" s="2" t="s">
        <v>65</v>
      </c>
      <c r="E139" s="2" t="s">
        <v>130</v>
      </c>
      <c r="F139" s="2">
        <v>10</v>
      </c>
      <c r="G139" s="2" t="s">
        <v>450</v>
      </c>
      <c r="H139" s="2" t="s">
        <v>62</v>
      </c>
      <c r="I139" s="2">
        <v>91.96</v>
      </c>
      <c r="J139" s="2" t="s">
        <v>451</v>
      </c>
      <c r="K139" s="2" t="s">
        <v>17</v>
      </c>
      <c r="L139" s="43">
        <f>INDEX('KWh - Hardware'!B:B,MATCH(Network!D139,'KWh - Hardware'!A:A,0))*I139/100</f>
        <v>6.8969999999999995E-3</v>
      </c>
      <c r="M139" s="44">
        <f>INDEX('Carbon Intensity - Nation'!B:B,MATCH(Network!K139,'Carbon Intensity - Nation'!A:A,0))*L139</f>
        <v>1.4718198</v>
      </c>
      <c r="N139" s="44">
        <f t="shared" si="2"/>
        <v>4.9658399999999991</v>
      </c>
      <c r="O139" s="45">
        <f>INDEX('Carbon Intensity - Nation'!B:B,MATCH(Network!K139,'Carbon Intensity - Nation'!A:A,0))*N139/1000</f>
        <v>1.0597102559999998</v>
      </c>
    </row>
    <row r="140" spans="1:15">
      <c r="A140" s="25">
        <v>139</v>
      </c>
      <c r="B140" s="2" t="s">
        <v>452</v>
      </c>
      <c r="C140" s="2" t="s">
        <v>58</v>
      </c>
      <c r="D140" s="2" t="s">
        <v>65</v>
      </c>
      <c r="E140" s="2" t="s">
        <v>130</v>
      </c>
      <c r="F140" s="2">
        <v>18</v>
      </c>
      <c r="G140" s="2" t="s">
        <v>415</v>
      </c>
      <c r="H140" s="2" t="s">
        <v>391</v>
      </c>
      <c r="I140" s="2">
        <v>91.96</v>
      </c>
      <c r="J140" s="2" t="s">
        <v>451</v>
      </c>
      <c r="K140" s="2" t="s">
        <v>17</v>
      </c>
      <c r="L140" s="43">
        <f>INDEX('KWh - Hardware'!B:B,MATCH(Network!D140,'KWh - Hardware'!A:A,0))*I140/100</f>
        <v>6.8969999999999995E-3</v>
      </c>
      <c r="M140" s="44">
        <f>INDEX('Carbon Intensity - Nation'!B:B,MATCH(Network!K140,'Carbon Intensity - Nation'!A:A,0))*L140</f>
        <v>1.4718198</v>
      </c>
      <c r="N140" s="44">
        <f t="shared" si="2"/>
        <v>4.9658399999999991</v>
      </c>
      <c r="O140" s="45">
        <f>INDEX('Carbon Intensity - Nation'!B:B,MATCH(Network!K140,'Carbon Intensity - Nation'!A:A,0))*N140/1000</f>
        <v>1.0597102559999998</v>
      </c>
    </row>
    <row r="141" spans="1:15">
      <c r="A141" s="25">
        <v>140</v>
      </c>
      <c r="B141" s="2" t="s">
        <v>453</v>
      </c>
      <c r="C141" s="2" t="s">
        <v>58</v>
      </c>
      <c r="D141" s="2" t="s">
        <v>65</v>
      </c>
      <c r="E141" s="2" t="s">
        <v>297</v>
      </c>
      <c r="F141" s="2">
        <v>18</v>
      </c>
      <c r="G141" s="2" t="s">
        <v>289</v>
      </c>
      <c r="H141" s="2" t="s">
        <v>454</v>
      </c>
      <c r="I141" s="2">
        <v>91.96</v>
      </c>
      <c r="J141" s="2" t="s">
        <v>451</v>
      </c>
      <c r="K141" s="2" t="s">
        <v>17</v>
      </c>
      <c r="L141" s="43">
        <f>INDEX('KWh - Hardware'!B:B,MATCH(Network!D141,'KWh - Hardware'!A:A,0))*I141/100</f>
        <v>6.8969999999999995E-3</v>
      </c>
      <c r="M141" s="44">
        <f>INDEX('Carbon Intensity - Nation'!B:B,MATCH(Network!K141,'Carbon Intensity - Nation'!A:A,0))*L141</f>
        <v>1.4718198</v>
      </c>
      <c r="N141" s="44">
        <f t="shared" si="2"/>
        <v>4.9658399999999991</v>
      </c>
      <c r="O141" s="45">
        <f>INDEX('Carbon Intensity - Nation'!B:B,MATCH(Network!K141,'Carbon Intensity - Nation'!A:A,0))*N141/1000</f>
        <v>1.0597102559999998</v>
      </c>
    </row>
    <row r="142" spans="1:15">
      <c r="A142" s="25">
        <v>141</v>
      </c>
      <c r="B142" s="2" t="s">
        <v>455</v>
      </c>
      <c r="C142" s="2" t="s">
        <v>71</v>
      </c>
      <c r="D142" s="2" t="s">
        <v>147</v>
      </c>
      <c r="E142" s="2" t="s">
        <v>130</v>
      </c>
      <c r="F142" s="2">
        <v>22</v>
      </c>
      <c r="G142" s="2" t="s">
        <v>456</v>
      </c>
      <c r="H142" s="2" t="s">
        <v>170</v>
      </c>
      <c r="I142" s="2">
        <v>88.39</v>
      </c>
      <c r="J142" s="2" t="s">
        <v>133</v>
      </c>
      <c r="K142" s="2" t="s">
        <v>14</v>
      </c>
      <c r="L142" s="43">
        <f>INDEX('KWh - Hardware'!B:B,MATCH(Network!D142,'KWh - Hardware'!A:A,0))*I142/100</f>
        <v>6.6292499999999997E-3</v>
      </c>
      <c r="M142" s="44">
        <f>INDEX('Carbon Intensity - Nation'!B:B,MATCH(Network!K142,'Carbon Intensity - Nation'!A:A,0))*L142</f>
        <v>2.3136082499999997</v>
      </c>
      <c r="N142" s="44">
        <f t="shared" si="2"/>
        <v>4.7730600000000001</v>
      </c>
      <c r="O142" s="45">
        <f>INDEX('Carbon Intensity - Nation'!B:B,MATCH(Network!K142,'Carbon Intensity - Nation'!A:A,0))*N142/1000</f>
        <v>1.66579794</v>
      </c>
    </row>
    <row r="143" spans="1:15">
      <c r="A143" s="25">
        <v>142</v>
      </c>
      <c r="B143" s="2" t="s">
        <v>457</v>
      </c>
      <c r="C143" s="2" t="s">
        <v>58</v>
      </c>
      <c r="D143" s="2" t="s">
        <v>65</v>
      </c>
      <c r="E143" s="2" t="s">
        <v>130</v>
      </c>
      <c r="F143" s="2">
        <v>25</v>
      </c>
      <c r="G143" s="2" t="s">
        <v>458</v>
      </c>
      <c r="H143" s="2" t="s">
        <v>62</v>
      </c>
      <c r="I143" s="2">
        <v>91.07</v>
      </c>
      <c r="J143" s="2" t="s">
        <v>133</v>
      </c>
      <c r="K143" s="2" t="s">
        <v>14</v>
      </c>
      <c r="L143" s="43">
        <f>INDEX('KWh - Hardware'!B:B,MATCH(Network!D143,'KWh - Hardware'!A:A,0))*I143/100</f>
        <v>6.8302499999999986E-3</v>
      </c>
      <c r="M143" s="44">
        <f>INDEX('Carbon Intensity - Nation'!B:B,MATCH(Network!K143,'Carbon Intensity - Nation'!A:A,0))*L143</f>
        <v>2.3837572499999995</v>
      </c>
      <c r="N143" s="44">
        <f t="shared" si="2"/>
        <v>4.9177799999999987</v>
      </c>
      <c r="O143" s="45">
        <f>INDEX('Carbon Intensity - Nation'!B:B,MATCH(Network!K143,'Carbon Intensity - Nation'!A:A,0))*N143/1000</f>
        <v>1.7163052199999995</v>
      </c>
    </row>
    <row r="144" spans="1:15">
      <c r="A144" s="25">
        <v>143</v>
      </c>
      <c r="B144" s="2" t="s">
        <v>459</v>
      </c>
      <c r="C144" s="2" t="s">
        <v>58</v>
      </c>
      <c r="D144" s="2" t="s">
        <v>65</v>
      </c>
      <c r="E144" s="2" t="s">
        <v>154</v>
      </c>
      <c r="F144" s="2">
        <v>8</v>
      </c>
      <c r="G144" s="2" t="s">
        <v>460</v>
      </c>
      <c r="H144" s="2" t="s">
        <v>137</v>
      </c>
      <c r="I144" s="2">
        <v>91.96</v>
      </c>
      <c r="J144" s="2" t="s">
        <v>461</v>
      </c>
      <c r="K144" s="2" t="s">
        <v>14</v>
      </c>
      <c r="L144" s="43">
        <f>INDEX('KWh - Hardware'!B:B,MATCH(Network!D144,'KWh - Hardware'!A:A,0))*I144/100</f>
        <v>6.8969999999999995E-3</v>
      </c>
      <c r="M144" s="44">
        <f>INDEX('Carbon Intensity - Nation'!B:B,MATCH(Network!K144,'Carbon Intensity - Nation'!A:A,0))*L144</f>
        <v>2.4070529999999999</v>
      </c>
      <c r="N144" s="44">
        <f t="shared" si="2"/>
        <v>4.9658399999999991</v>
      </c>
      <c r="O144" s="45">
        <f>INDEX('Carbon Intensity - Nation'!B:B,MATCH(Network!K144,'Carbon Intensity - Nation'!A:A,0))*N144/1000</f>
        <v>1.7330781599999998</v>
      </c>
    </row>
    <row r="145" spans="1:15">
      <c r="A145" s="25">
        <v>144</v>
      </c>
      <c r="B145" s="2" t="s">
        <v>462</v>
      </c>
      <c r="C145" s="2" t="s">
        <v>58</v>
      </c>
      <c r="D145" s="2" t="s">
        <v>65</v>
      </c>
      <c r="E145" s="2" t="s">
        <v>130</v>
      </c>
      <c r="F145" s="2">
        <v>22</v>
      </c>
      <c r="G145" s="2" t="s">
        <v>463</v>
      </c>
      <c r="H145" s="2" t="s">
        <v>109</v>
      </c>
      <c r="I145" s="2">
        <v>91.07</v>
      </c>
      <c r="J145" s="2" t="s">
        <v>133</v>
      </c>
      <c r="K145" s="2" t="s">
        <v>14</v>
      </c>
      <c r="L145" s="43">
        <f>INDEX('KWh - Hardware'!B:B,MATCH(Network!D145,'KWh - Hardware'!A:A,0))*I145/100</f>
        <v>6.8302499999999986E-3</v>
      </c>
      <c r="M145" s="44">
        <f>INDEX('Carbon Intensity - Nation'!B:B,MATCH(Network!K145,'Carbon Intensity - Nation'!A:A,0))*L145</f>
        <v>2.3837572499999995</v>
      </c>
      <c r="N145" s="44">
        <f t="shared" si="2"/>
        <v>4.9177799999999987</v>
      </c>
      <c r="O145" s="45">
        <f>INDEX('Carbon Intensity - Nation'!B:B,MATCH(Network!K145,'Carbon Intensity - Nation'!A:A,0))*N145/1000</f>
        <v>1.7163052199999995</v>
      </c>
    </row>
    <row r="146" spans="1:15">
      <c r="A146" s="25">
        <v>145</v>
      </c>
      <c r="B146" s="2" t="s">
        <v>464</v>
      </c>
      <c r="C146" s="2" t="s">
        <v>71</v>
      </c>
      <c r="D146" s="2" t="s">
        <v>72</v>
      </c>
      <c r="E146" s="2" t="s">
        <v>465</v>
      </c>
      <c r="F146" s="2">
        <v>8</v>
      </c>
      <c r="G146" s="2" t="s">
        <v>466</v>
      </c>
      <c r="H146" s="2" t="s">
        <v>137</v>
      </c>
      <c r="I146" s="2">
        <v>91.07</v>
      </c>
      <c r="J146" s="2" t="s">
        <v>467</v>
      </c>
      <c r="K146" s="2" t="s">
        <v>17</v>
      </c>
      <c r="L146" s="43">
        <f>INDEX('KWh - Hardware'!B:B,MATCH(Network!D146,'KWh - Hardware'!A:A,0))*I146/100</f>
        <v>4.5534999999999994E-3</v>
      </c>
      <c r="M146" s="44">
        <f>INDEX('Carbon Intensity - Nation'!B:B,MATCH(Network!K146,'Carbon Intensity - Nation'!A:A,0))*L146</f>
        <v>0.97171689999999988</v>
      </c>
      <c r="N146" s="44">
        <f t="shared" si="2"/>
        <v>3.2785199999999999</v>
      </c>
      <c r="O146" s="45">
        <f>INDEX('Carbon Intensity - Nation'!B:B,MATCH(Network!K146,'Carbon Intensity - Nation'!A:A,0))*N146/1000</f>
        <v>0.69963616799999995</v>
      </c>
    </row>
    <row r="147" spans="1:15">
      <c r="A147" s="25">
        <v>146</v>
      </c>
      <c r="B147" s="2" t="s">
        <v>468</v>
      </c>
      <c r="C147" s="2" t="s">
        <v>71</v>
      </c>
      <c r="D147" s="2" t="s">
        <v>72</v>
      </c>
      <c r="E147" s="2" t="s">
        <v>279</v>
      </c>
      <c r="F147" s="2">
        <v>8</v>
      </c>
      <c r="G147" s="2" t="s">
        <v>469</v>
      </c>
      <c r="H147" s="2" t="s">
        <v>137</v>
      </c>
      <c r="I147" s="2">
        <v>91.67</v>
      </c>
      <c r="J147" s="2" t="s">
        <v>470</v>
      </c>
      <c r="K147" s="2" t="s">
        <v>17</v>
      </c>
      <c r="L147" s="43">
        <f>INDEX('KWh - Hardware'!B:B,MATCH(Network!D147,'KWh - Hardware'!A:A,0))*I147/100</f>
        <v>4.5835000000000008E-3</v>
      </c>
      <c r="M147" s="44">
        <f>INDEX('Carbon Intensity - Nation'!B:B,MATCH(Network!K147,'Carbon Intensity - Nation'!A:A,0))*L147</f>
        <v>0.97811890000000024</v>
      </c>
      <c r="N147" s="44">
        <f t="shared" si="2"/>
        <v>3.3001200000000006</v>
      </c>
      <c r="O147" s="45">
        <f>INDEX('Carbon Intensity - Nation'!B:B,MATCH(Network!K147,'Carbon Intensity - Nation'!A:A,0))*N147/1000</f>
        <v>0.70424560800000013</v>
      </c>
    </row>
    <row r="148" spans="1:15">
      <c r="A148" s="25">
        <v>147</v>
      </c>
      <c r="B148" s="2" t="s">
        <v>471</v>
      </c>
      <c r="C148" s="2" t="s">
        <v>71</v>
      </c>
      <c r="D148" s="2" t="s">
        <v>72</v>
      </c>
      <c r="E148" s="2" t="s">
        <v>96</v>
      </c>
      <c r="F148" s="2">
        <v>8</v>
      </c>
      <c r="G148" s="2" t="s">
        <v>300</v>
      </c>
      <c r="H148" s="2" t="s">
        <v>62</v>
      </c>
      <c r="I148" s="2">
        <v>91.07</v>
      </c>
      <c r="J148" s="2" t="s">
        <v>472</v>
      </c>
      <c r="K148" s="2" t="s">
        <v>17</v>
      </c>
      <c r="L148" s="43">
        <f>INDEX('KWh - Hardware'!B:B,MATCH(Network!D148,'KWh - Hardware'!A:A,0))*I148/100</f>
        <v>4.5534999999999994E-3</v>
      </c>
      <c r="M148" s="44">
        <f>INDEX('Carbon Intensity - Nation'!B:B,MATCH(Network!K148,'Carbon Intensity - Nation'!A:A,0))*L148</f>
        <v>0.97171689999999988</v>
      </c>
      <c r="N148" s="44">
        <f t="shared" si="2"/>
        <v>3.2785199999999999</v>
      </c>
      <c r="O148" s="45">
        <f>INDEX('Carbon Intensity - Nation'!B:B,MATCH(Network!K148,'Carbon Intensity - Nation'!A:A,0))*N148/1000</f>
        <v>0.69963616799999995</v>
      </c>
    </row>
    <row r="149" spans="1:15">
      <c r="A149" s="25">
        <v>148</v>
      </c>
      <c r="B149" s="2" t="s">
        <v>473</v>
      </c>
      <c r="C149" s="2" t="s">
        <v>71</v>
      </c>
      <c r="D149" s="2" t="s">
        <v>72</v>
      </c>
      <c r="E149" s="2" t="s">
        <v>279</v>
      </c>
      <c r="F149" s="2">
        <v>8</v>
      </c>
      <c r="G149" s="2" t="s">
        <v>474</v>
      </c>
      <c r="H149" s="2" t="s">
        <v>137</v>
      </c>
      <c r="I149" s="2">
        <v>91.36999999999999</v>
      </c>
      <c r="J149" s="2" t="s">
        <v>475</v>
      </c>
      <c r="K149" s="2" t="s">
        <v>17</v>
      </c>
      <c r="L149" s="43">
        <f>INDEX('KWh - Hardware'!B:B,MATCH(Network!D149,'KWh - Hardware'!A:A,0))*I149/100</f>
        <v>4.5684999999999996E-3</v>
      </c>
      <c r="M149" s="44">
        <f>INDEX('Carbon Intensity - Nation'!B:B,MATCH(Network!K149,'Carbon Intensity - Nation'!A:A,0))*L149</f>
        <v>0.9749179</v>
      </c>
      <c r="N149" s="44">
        <f t="shared" si="2"/>
        <v>3.2893199999999996</v>
      </c>
      <c r="O149" s="45">
        <f>INDEX('Carbon Intensity - Nation'!B:B,MATCH(Network!K149,'Carbon Intensity - Nation'!A:A,0))*N149/1000</f>
        <v>0.70194088799999999</v>
      </c>
    </row>
    <row r="150" spans="1:15">
      <c r="A150" s="25">
        <v>149</v>
      </c>
      <c r="B150" s="2" t="s">
        <v>476</v>
      </c>
      <c r="C150" s="2" t="s">
        <v>71</v>
      </c>
      <c r="D150" s="2" t="s">
        <v>72</v>
      </c>
      <c r="E150" s="2" t="s">
        <v>83</v>
      </c>
      <c r="F150" s="2">
        <v>10</v>
      </c>
      <c r="G150" s="2" t="s">
        <v>477</v>
      </c>
      <c r="H150" s="2" t="s">
        <v>68</v>
      </c>
      <c r="I150" s="2">
        <v>90.77</v>
      </c>
      <c r="J150" s="2" t="s">
        <v>472</v>
      </c>
      <c r="K150" s="2" t="s">
        <v>17</v>
      </c>
      <c r="L150" s="43">
        <f>INDEX('KWh - Hardware'!B:B,MATCH(Network!D150,'KWh - Hardware'!A:A,0))*I150/100</f>
        <v>4.5385E-3</v>
      </c>
      <c r="M150" s="44">
        <f>INDEX('Carbon Intensity - Nation'!B:B,MATCH(Network!K150,'Carbon Intensity - Nation'!A:A,0))*L150</f>
        <v>0.96851589999999999</v>
      </c>
      <c r="N150" s="44">
        <f t="shared" si="2"/>
        <v>3.2677199999999997</v>
      </c>
      <c r="O150" s="45">
        <f>INDEX('Carbon Intensity - Nation'!B:B,MATCH(Network!K150,'Carbon Intensity - Nation'!A:A,0))*N150/1000</f>
        <v>0.69733144799999991</v>
      </c>
    </row>
    <row r="151" spans="1:15">
      <c r="A151" s="25">
        <v>150</v>
      </c>
      <c r="B151" s="2" t="s">
        <v>478</v>
      </c>
      <c r="C151" s="2" t="s">
        <v>71</v>
      </c>
      <c r="D151" s="2" t="s">
        <v>147</v>
      </c>
      <c r="E151" s="2" t="s">
        <v>199</v>
      </c>
      <c r="F151" s="2">
        <v>21</v>
      </c>
      <c r="G151" s="2" t="s">
        <v>61</v>
      </c>
      <c r="H151" s="2" t="s">
        <v>62</v>
      </c>
      <c r="I151" s="2">
        <v>91.36999999999999</v>
      </c>
      <c r="J151" s="2" t="s">
        <v>479</v>
      </c>
      <c r="K151" s="2" t="s">
        <v>14</v>
      </c>
      <c r="L151" s="43">
        <f>INDEX('KWh - Hardware'!B:B,MATCH(Network!D151,'KWh - Hardware'!A:A,0))*I151/100</f>
        <v>6.8527499999999986E-3</v>
      </c>
      <c r="M151" s="44">
        <f>INDEX('Carbon Intensity - Nation'!B:B,MATCH(Network!K151,'Carbon Intensity - Nation'!A:A,0))*L151</f>
        <v>2.3916097499999993</v>
      </c>
      <c r="N151" s="44">
        <f t="shared" si="2"/>
        <v>4.9339799999999991</v>
      </c>
      <c r="O151" s="45">
        <f>INDEX('Carbon Intensity - Nation'!B:B,MATCH(Network!K151,'Carbon Intensity - Nation'!A:A,0))*N151/1000</f>
        <v>1.7219590199999997</v>
      </c>
    </row>
    <row r="152" spans="1:15">
      <c r="A152" s="25">
        <v>151</v>
      </c>
      <c r="B152" s="2" t="s">
        <v>480</v>
      </c>
      <c r="C152" s="2" t="s">
        <v>71</v>
      </c>
      <c r="D152" s="2" t="s">
        <v>147</v>
      </c>
      <c r="E152" s="2" t="s">
        <v>135</v>
      </c>
      <c r="F152" s="2">
        <v>25</v>
      </c>
      <c r="G152" s="2" t="s">
        <v>481</v>
      </c>
      <c r="H152" s="2" t="s">
        <v>62</v>
      </c>
      <c r="I152" s="2">
        <v>88.990000000000009</v>
      </c>
      <c r="J152" s="2" t="s">
        <v>133</v>
      </c>
      <c r="K152" s="2" t="s">
        <v>14</v>
      </c>
      <c r="L152" s="43">
        <f>INDEX('KWh - Hardware'!B:B,MATCH(Network!D152,'KWh - Hardware'!A:A,0))*I152/100</f>
        <v>6.6742500000000005E-3</v>
      </c>
      <c r="M152" s="44">
        <f>INDEX('Carbon Intensity - Nation'!B:B,MATCH(Network!K152,'Carbon Intensity - Nation'!A:A,0))*L152</f>
        <v>2.3293132500000002</v>
      </c>
      <c r="N152" s="44">
        <f t="shared" si="2"/>
        <v>4.805460000000001</v>
      </c>
      <c r="O152" s="45">
        <f>INDEX('Carbon Intensity - Nation'!B:B,MATCH(Network!K152,'Carbon Intensity - Nation'!A:A,0))*N152/1000</f>
        <v>1.6771055400000003</v>
      </c>
    </row>
    <row r="153" spans="1:15">
      <c r="A153" s="25">
        <v>152</v>
      </c>
      <c r="B153" s="2" t="s">
        <v>482</v>
      </c>
      <c r="C153" s="2" t="s">
        <v>58</v>
      </c>
      <c r="D153" s="2" t="s">
        <v>65</v>
      </c>
      <c r="E153" s="2" t="s">
        <v>483</v>
      </c>
      <c r="F153" s="2">
        <v>8</v>
      </c>
      <c r="G153" s="2" t="s">
        <v>484</v>
      </c>
      <c r="H153" s="2" t="s">
        <v>137</v>
      </c>
      <c r="I153" s="2">
        <v>88.1</v>
      </c>
      <c r="J153" s="2" t="s">
        <v>308</v>
      </c>
      <c r="K153" s="2" t="s">
        <v>27</v>
      </c>
      <c r="L153" s="43">
        <f>INDEX('KWh - Hardware'!B:B,MATCH(Network!D153,'KWh - Hardware'!A:A,0))*I153/100</f>
        <v>6.6074999999999997E-3</v>
      </c>
      <c r="M153" s="44">
        <f>INDEX('Carbon Intensity - Nation'!B:B,MATCH(Network!K153,'Carbon Intensity - Nation'!A:A,0))*L153</f>
        <v>2.5475447512499998</v>
      </c>
      <c r="N153" s="44">
        <f t="shared" si="2"/>
        <v>4.7573999999999996</v>
      </c>
      <c r="O153" s="45">
        <f>INDEX('Carbon Intensity - Nation'!B:B,MATCH(Network!K153,'Carbon Intensity - Nation'!A:A,0))*N153/1000</f>
        <v>1.8342322208999997</v>
      </c>
    </row>
    <row r="154" spans="1:15">
      <c r="A154" s="25">
        <v>153</v>
      </c>
      <c r="B154" s="2" t="s">
        <v>485</v>
      </c>
      <c r="C154" s="2" t="s">
        <v>58</v>
      </c>
      <c r="D154" s="2" t="s">
        <v>65</v>
      </c>
      <c r="E154" s="2" t="s">
        <v>297</v>
      </c>
      <c r="F154" s="2">
        <v>19</v>
      </c>
      <c r="G154" s="2" t="s">
        <v>486</v>
      </c>
      <c r="H154" s="2" t="s">
        <v>487</v>
      </c>
      <c r="I154" s="2">
        <v>90.48</v>
      </c>
      <c r="J154" s="2" t="s">
        <v>214</v>
      </c>
      <c r="K154" s="2" t="s">
        <v>12</v>
      </c>
      <c r="L154" s="43">
        <f>INDEX('KWh - Hardware'!B:B,MATCH(Network!D154,'KWh - Hardware'!A:A,0))*I154/100</f>
        <v>6.7859999999999995E-3</v>
      </c>
      <c r="M154" s="44">
        <f>INDEX('Carbon Intensity - Nation'!B:B,MATCH(Network!K154,'Carbon Intensity - Nation'!A:A,0))*L154</f>
        <v>0.46551959999999992</v>
      </c>
      <c r="N154" s="44">
        <f t="shared" si="2"/>
        <v>4.8859199999999996</v>
      </c>
      <c r="O154" s="45">
        <f>INDEX('Carbon Intensity - Nation'!B:B,MATCH(Network!K154,'Carbon Intensity - Nation'!A:A,0))*N154/1000</f>
        <v>0.33517411199999991</v>
      </c>
    </row>
    <row r="155" spans="1:15">
      <c r="A155" s="25">
        <v>154</v>
      </c>
      <c r="B155" s="2" t="s">
        <v>488</v>
      </c>
      <c r="C155" s="2" t="s">
        <v>71</v>
      </c>
      <c r="D155" s="2" t="s">
        <v>147</v>
      </c>
      <c r="E155" s="2" t="s">
        <v>489</v>
      </c>
      <c r="F155" s="2">
        <v>11</v>
      </c>
      <c r="G155" s="2" t="s">
        <v>490</v>
      </c>
      <c r="H155" s="2" t="s">
        <v>491</v>
      </c>
      <c r="I155" s="2">
        <v>88.39</v>
      </c>
      <c r="J155" s="2" t="s">
        <v>201</v>
      </c>
      <c r="K155" s="2" t="s">
        <v>14</v>
      </c>
      <c r="L155" s="43">
        <f>INDEX('KWh - Hardware'!B:B,MATCH(Network!D155,'KWh - Hardware'!A:A,0))*I155/100</f>
        <v>6.6292499999999997E-3</v>
      </c>
      <c r="M155" s="44">
        <f>INDEX('Carbon Intensity - Nation'!B:B,MATCH(Network!K155,'Carbon Intensity - Nation'!A:A,0))*L155</f>
        <v>2.3136082499999997</v>
      </c>
      <c r="N155" s="44">
        <f t="shared" si="2"/>
        <v>4.7730600000000001</v>
      </c>
      <c r="O155" s="45">
        <f>INDEX('Carbon Intensity - Nation'!B:B,MATCH(Network!K155,'Carbon Intensity - Nation'!A:A,0))*N155/1000</f>
        <v>1.66579794</v>
      </c>
    </row>
    <row r="156" spans="1:15">
      <c r="A156" s="25">
        <v>155</v>
      </c>
      <c r="B156" s="2" t="s">
        <v>492</v>
      </c>
      <c r="C156" s="2" t="s">
        <v>71</v>
      </c>
      <c r="D156" s="2" t="s">
        <v>147</v>
      </c>
      <c r="E156" s="2" t="s">
        <v>135</v>
      </c>
      <c r="F156" s="2">
        <v>9</v>
      </c>
      <c r="G156" s="2" t="s">
        <v>493</v>
      </c>
      <c r="H156" s="2" t="s">
        <v>220</v>
      </c>
      <c r="I156" s="2">
        <v>91.36999999999999</v>
      </c>
      <c r="J156" s="2" t="s">
        <v>201</v>
      </c>
      <c r="K156" s="2" t="s">
        <v>14</v>
      </c>
      <c r="L156" s="43">
        <f>INDEX('KWh - Hardware'!B:B,MATCH(Network!D156,'KWh - Hardware'!A:A,0))*I156/100</f>
        <v>6.8527499999999986E-3</v>
      </c>
      <c r="M156" s="44">
        <f>INDEX('Carbon Intensity - Nation'!B:B,MATCH(Network!K156,'Carbon Intensity - Nation'!A:A,0))*L156</f>
        <v>2.3916097499999993</v>
      </c>
      <c r="N156" s="44">
        <f t="shared" si="2"/>
        <v>4.9339799999999991</v>
      </c>
      <c r="O156" s="45">
        <f>INDEX('Carbon Intensity - Nation'!B:B,MATCH(Network!K156,'Carbon Intensity - Nation'!A:A,0))*N156/1000</f>
        <v>1.7219590199999997</v>
      </c>
    </row>
    <row r="157" spans="1:15">
      <c r="A157" s="25">
        <v>156</v>
      </c>
      <c r="B157" s="2" t="s">
        <v>494</v>
      </c>
      <c r="C157" s="2" t="s">
        <v>71</v>
      </c>
      <c r="D157" s="2" t="s">
        <v>147</v>
      </c>
      <c r="E157" s="2" t="s">
        <v>495</v>
      </c>
      <c r="F157" s="2">
        <v>25</v>
      </c>
      <c r="G157" s="2" t="s">
        <v>496</v>
      </c>
      <c r="H157" s="2" t="s">
        <v>137</v>
      </c>
      <c r="I157" s="2">
        <v>91.67</v>
      </c>
      <c r="J157" s="2" t="s">
        <v>75</v>
      </c>
      <c r="K157" s="2" t="s">
        <v>17</v>
      </c>
      <c r="L157" s="43">
        <f>INDEX('KWh - Hardware'!B:B,MATCH(Network!D157,'KWh - Hardware'!A:A,0))*I157/100</f>
        <v>6.8752499999999994E-3</v>
      </c>
      <c r="M157" s="44">
        <f>INDEX('Carbon Intensity - Nation'!B:B,MATCH(Network!K157,'Carbon Intensity - Nation'!A:A,0))*L157</f>
        <v>1.46717835</v>
      </c>
      <c r="N157" s="44">
        <f t="shared" si="2"/>
        <v>4.9501799999999996</v>
      </c>
      <c r="O157" s="45">
        <f>INDEX('Carbon Intensity - Nation'!B:B,MATCH(Network!K157,'Carbon Intensity - Nation'!A:A,0))*N157/1000</f>
        <v>1.0563684120000001</v>
      </c>
    </row>
    <row r="158" spans="1:15">
      <c r="A158" s="25">
        <v>157</v>
      </c>
      <c r="B158" s="2" t="s">
        <v>497</v>
      </c>
      <c r="C158" s="2" t="s">
        <v>58</v>
      </c>
      <c r="D158" s="2" t="s">
        <v>65</v>
      </c>
      <c r="E158" s="2" t="s">
        <v>225</v>
      </c>
      <c r="F158" s="2">
        <v>25</v>
      </c>
      <c r="G158" s="2" t="s">
        <v>498</v>
      </c>
      <c r="H158" s="2" t="s">
        <v>137</v>
      </c>
      <c r="I158" s="2">
        <v>91.96</v>
      </c>
      <c r="J158" s="2" t="s">
        <v>133</v>
      </c>
      <c r="K158" s="2" t="s">
        <v>14</v>
      </c>
      <c r="L158" s="43">
        <f>INDEX('KWh - Hardware'!B:B,MATCH(Network!D158,'KWh - Hardware'!A:A,0))*I158/100</f>
        <v>6.8969999999999995E-3</v>
      </c>
      <c r="M158" s="44">
        <f>INDEX('Carbon Intensity - Nation'!B:B,MATCH(Network!K158,'Carbon Intensity - Nation'!A:A,0))*L158</f>
        <v>2.4070529999999999</v>
      </c>
      <c r="N158" s="44">
        <f t="shared" si="2"/>
        <v>4.9658399999999991</v>
      </c>
      <c r="O158" s="45">
        <f>INDEX('Carbon Intensity - Nation'!B:B,MATCH(Network!K158,'Carbon Intensity - Nation'!A:A,0))*N158/1000</f>
        <v>1.7330781599999998</v>
      </c>
    </row>
    <row r="159" spans="1:15">
      <c r="A159" s="25">
        <v>158</v>
      </c>
      <c r="B159" s="2" t="s">
        <v>499</v>
      </c>
      <c r="C159" s="2" t="s">
        <v>58</v>
      </c>
      <c r="D159" s="2" t="s">
        <v>65</v>
      </c>
      <c r="E159" s="2" t="s">
        <v>483</v>
      </c>
      <c r="F159" s="2">
        <v>8</v>
      </c>
      <c r="G159" s="2" t="s">
        <v>500</v>
      </c>
      <c r="H159" s="2" t="s">
        <v>62</v>
      </c>
      <c r="I159" s="2">
        <v>88.39</v>
      </c>
      <c r="J159" s="2" t="s">
        <v>308</v>
      </c>
      <c r="K159" s="2" t="s">
        <v>27</v>
      </c>
      <c r="L159" s="43">
        <f>INDEX('KWh - Hardware'!B:B,MATCH(Network!D159,'KWh - Hardware'!A:A,0))*I159/100</f>
        <v>6.6292499999999997E-3</v>
      </c>
      <c r="M159" s="44">
        <f>INDEX('Carbon Intensity - Nation'!B:B,MATCH(Network!K159,'Carbon Intensity - Nation'!A:A,0))*L159</f>
        <v>2.5559305398749999</v>
      </c>
      <c r="N159" s="44">
        <f t="shared" si="2"/>
        <v>4.7730600000000001</v>
      </c>
      <c r="O159" s="45">
        <f>INDEX('Carbon Intensity - Nation'!B:B,MATCH(Network!K159,'Carbon Intensity - Nation'!A:A,0))*N159/1000</f>
        <v>1.84026998871</v>
      </c>
    </row>
    <row r="160" spans="1:15">
      <c r="A160" s="25">
        <v>159</v>
      </c>
      <c r="B160" s="2" t="s">
        <v>501</v>
      </c>
      <c r="C160" s="2" t="s">
        <v>58</v>
      </c>
      <c r="D160" s="2" t="s">
        <v>65</v>
      </c>
      <c r="E160" s="2" t="s">
        <v>502</v>
      </c>
      <c r="F160" s="2">
        <v>8</v>
      </c>
      <c r="G160" s="2" t="s">
        <v>503</v>
      </c>
      <c r="H160" s="2" t="s">
        <v>132</v>
      </c>
      <c r="I160" s="2">
        <v>88.39</v>
      </c>
      <c r="J160" s="2" t="s">
        <v>308</v>
      </c>
      <c r="K160" s="2" t="s">
        <v>27</v>
      </c>
      <c r="L160" s="43">
        <f>INDEX('KWh - Hardware'!B:B,MATCH(Network!D160,'KWh - Hardware'!A:A,0))*I160/100</f>
        <v>6.6292499999999997E-3</v>
      </c>
      <c r="M160" s="44">
        <f>INDEX('Carbon Intensity - Nation'!B:B,MATCH(Network!K160,'Carbon Intensity - Nation'!A:A,0))*L160</f>
        <v>2.5559305398749999</v>
      </c>
      <c r="N160" s="44">
        <f t="shared" si="2"/>
        <v>4.7730600000000001</v>
      </c>
      <c r="O160" s="45">
        <f>INDEX('Carbon Intensity - Nation'!B:B,MATCH(Network!K160,'Carbon Intensity - Nation'!A:A,0))*N160/1000</f>
        <v>1.84026998871</v>
      </c>
    </row>
    <row r="161" spans="1:15">
      <c r="A161" s="25">
        <v>160</v>
      </c>
      <c r="B161" s="2" t="s">
        <v>504</v>
      </c>
      <c r="C161" s="2" t="s">
        <v>326</v>
      </c>
      <c r="D161" s="2" t="s">
        <v>65</v>
      </c>
      <c r="E161" s="2" t="s">
        <v>208</v>
      </c>
      <c r="F161" s="2">
        <v>25</v>
      </c>
      <c r="G161" s="2" t="s">
        <v>505</v>
      </c>
      <c r="H161" s="2" t="s">
        <v>62</v>
      </c>
      <c r="I161" s="2">
        <v>91.96</v>
      </c>
      <c r="J161" s="2" t="s">
        <v>133</v>
      </c>
      <c r="K161" s="2" t="s">
        <v>14</v>
      </c>
      <c r="L161" s="43">
        <f>INDEX('KWh - Hardware'!B:B,MATCH(Network!D161,'KWh - Hardware'!A:A,0))*I161/100</f>
        <v>6.8969999999999995E-3</v>
      </c>
      <c r="M161" s="44">
        <f>INDEX('Carbon Intensity - Nation'!B:B,MATCH(Network!K161,'Carbon Intensity - Nation'!A:A,0))*L161</f>
        <v>2.4070529999999999</v>
      </c>
      <c r="N161" s="44">
        <f t="shared" si="2"/>
        <v>4.9658399999999991</v>
      </c>
      <c r="O161" s="45">
        <f>INDEX('Carbon Intensity - Nation'!B:B,MATCH(Network!K161,'Carbon Intensity - Nation'!A:A,0))*N161/1000</f>
        <v>1.7330781599999998</v>
      </c>
    </row>
    <row r="162" spans="1:15">
      <c r="A162" s="25">
        <v>161</v>
      </c>
      <c r="B162" s="2" t="s">
        <v>506</v>
      </c>
      <c r="C162" s="2" t="s">
        <v>71</v>
      </c>
      <c r="D162" s="2" t="s">
        <v>147</v>
      </c>
      <c r="E162" s="2" t="s">
        <v>318</v>
      </c>
      <c r="F162" s="2">
        <v>35</v>
      </c>
      <c r="G162" s="2" t="s">
        <v>507</v>
      </c>
      <c r="H162" s="2" t="s">
        <v>284</v>
      </c>
      <c r="I162" s="2">
        <v>91.96</v>
      </c>
      <c r="J162" s="2" t="s">
        <v>231</v>
      </c>
      <c r="K162" s="2" t="s">
        <v>13</v>
      </c>
      <c r="L162" s="43">
        <f>INDEX('KWh - Hardware'!B:B,MATCH(Network!D162,'KWh - Hardware'!A:A,0))*I162/100</f>
        <v>6.8969999999999995E-3</v>
      </c>
      <c r="M162" s="44">
        <f>INDEX('Carbon Intensity - Nation'!B:B,MATCH(Network!K162,'Carbon Intensity - Nation'!A:A,0))*L162</f>
        <v>0.35243669999999999</v>
      </c>
      <c r="N162" s="44">
        <f t="shared" si="2"/>
        <v>4.9658399999999991</v>
      </c>
      <c r="O162" s="45">
        <f>INDEX('Carbon Intensity - Nation'!B:B,MATCH(Network!K162,'Carbon Intensity - Nation'!A:A,0))*N162/1000</f>
        <v>0.25375442399999998</v>
      </c>
    </row>
    <row r="163" spans="1:15">
      <c r="A163" s="25">
        <v>162</v>
      </c>
      <c r="B163" s="2" t="s">
        <v>508</v>
      </c>
      <c r="C163" s="2" t="s">
        <v>71</v>
      </c>
      <c r="D163" s="2" t="s">
        <v>147</v>
      </c>
      <c r="E163" s="2" t="s">
        <v>509</v>
      </c>
      <c r="F163" s="2">
        <v>22</v>
      </c>
      <c r="G163" s="2" t="s">
        <v>510</v>
      </c>
      <c r="H163" s="2" t="s">
        <v>150</v>
      </c>
      <c r="I163" s="2">
        <v>91.96</v>
      </c>
      <c r="J163" s="2" t="s">
        <v>133</v>
      </c>
      <c r="K163" s="2" t="s">
        <v>14</v>
      </c>
      <c r="L163" s="43">
        <f>INDEX('KWh - Hardware'!B:B,MATCH(Network!D163,'KWh - Hardware'!A:A,0))*I163/100</f>
        <v>6.8969999999999995E-3</v>
      </c>
      <c r="M163" s="44">
        <f>INDEX('Carbon Intensity - Nation'!B:B,MATCH(Network!K163,'Carbon Intensity - Nation'!A:A,0))*L163</f>
        <v>2.4070529999999999</v>
      </c>
      <c r="N163" s="44">
        <f t="shared" si="2"/>
        <v>4.9658399999999991</v>
      </c>
      <c r="O163" s="45">
        <f>INDEX('Carbon Intensity - Nation'!B:B,MATCH(Network!K163,'Carbon Intensity - Nation'!A:A,0))*N163/1000</f>
        <v>1.7330781599999998</v>
      </c>
    </row>
    <row r="164" spans="1:15">
      <c r="A164" s="25">
        <v>163</v>
      </c>
      <c r="B164" s="2" t="s">
        <v>511</v>
      </c>
      <c r="C164" s="2" t="s">
        <v>71</v>
      </c>
      <c r="D164" s="2" t="s">
        <v>147</v>
      </c>
      <c r="E164" s="2" t="s">
        <v>512</v>
      </c>
      <c r="F164" s="2">
        <v>23</v>
      </c>
      <c r="G164" s="2" t="s">
        <v>513</v>
      </c>
      <c r="H164" s="2" t="s">
        <v>81</v>
      </c>
      <c r="I164" s="2">
        <v>91.96</v>
      </c>
      <c r="J164" s="2" t="s">
        <v>133</v>
      </c>
      <c r="K164" s="2" t="s">
        <v>14</v>
      </c>
      <c r="L164" s="43">
        <f>INDEX('KWh - Hardware'!B:B,MATCH(Network!D164,'KWh - Hardware'!A:A,0))*I164/100</f>
        <v>6.8969999999999995E-3</v>
      </c>
      <c r="M164" s="44">
        <f>INDEX('Carbon Intensity - Nation'!B:B,MATCH(Network!K164,'Carbon Intensity - Nation'!A:A,0))*L164</f>
        <v>2.4070529999999999</v>
      </c>
      <c r="N164" s="44">
        <f t="shared" si="2"/>
        <v>4.9658399999999991</v>
      </c>
      <c r="O164" s="45">
        <f>INDEX('Carbon Intensity - Nation'!B:B,MATCH(Network!K164,'Carbon Intensity - Nation'!A:A,0))*N164/1000</f>
        <v>1.7330781599999998</v>
      </c>
    </row>
    <row r="165" spans="1:15">
      <c r="A165" s="25">
        <v>164</v>
      </c>
      <c r="B165" s="2" t="s">
        <v>514</v>
      </c>
      <c r="C165" s="2" t="s">
        <v>58</v>
      </c>
      <c r="D165" s="2" t="s">
        <v>65</v>
      </c>
      <c r="E165" s="2" t="s">
        <v>205</v>
      </c>
      <c r="F165" s="2">
        <v>18</v>
      </c>
      <c r="G165" s="2" t="s">
        <v>515</v>
      </c>
      <c r="H165" s="2" t="s">
        <v>62</v>
      </c>
      <c r="I165" s="2">
        <v>91.67</v>
      </c>
      <c r="J165" s="2" t="s">
        <v>236</v>
      </c>
      <c r="K165" s="2" t="s">
        <v>14</v>
      </c>
      <c r="L165" s="43">
        <f>INDEX('KWh - Hardware'!B:B,MATCH(Network!D165,'KWh - Hardware'!A:A,0))*I165/100</f>
        <v>6.8752499999999994E-3</v>
      </c>
      <c r="M165" s="44">
        <f>INDEX('Carbon Intensity - Nation'!B:B,MATCH(Network!K165,'Carbon Intensity - Nation'!A:A,0))*L165</f>
        <v>2.39946225</v>
      </c>
      <c r="N165" s="44">
        <f t="shared" si="2"/>
        <v>4.9501799999999996</v>
      </c>
      <c r="O165" s="45">
        <f>INDEX('Carbon Intensity - Nation'!B:B,MATCH(Network!K165,'Carbon Intensity - Nation'!A:A,0))*N165/1000</f>
        <v>1.7276128199999998</v>
      </c>
    </row>
    <row r="166" spans="1:15">
      <c r="A166" s="25">
        <v>165</v>
      </c>
      <c r="B166" s="2" t="s">
        <v>516</v>
      </c>
      <c r="C166" s="2" t="s">
        <v>71</v>
      </c>
      <c r="D166" s="2" t="s">
        <v>147</v>
      </c>
      <c r="E166" s="2" t="s">
        <v>517</v>
      </c>
      <c r="F166" s="2">
        <v>1</v>
      </c>
      <c r="G166" s="2" t="s">
        <v>518</v>
      </c>
      <c r="H166" s="2" t="s">
        <v>62</v>
      </c>
      <c r="I166" s="2">
        <v>91.96</v>
      </c>
      <c r="J166" s="2" t="s">
        <v>519</v>
      </c>
      <c r="K166" s="2" t="s">
        <v>27</v>
      </c>
      <c r="L166" s="43">
        <f>INDEX('KWh - Hardware'!B:B,MATCH(Network!D166,'KWh - Hardware'!A:A,0))*I166/100</f>
        <v>6.8969999999999995E-3</v>
      </c>
      <c r="M166" s="44">
        <f>INDEX('Carbon Intensity - Nation'!B:B,MATCH(Network!K166,'Carbon Intensity - Nation'!A:A,0))*L166</f>
        <v>2.6591624894999999</v>
      </c>
      <c r="N166" s="44">
        <f t="shared" si="2"/>
        <v>4.9658399999999991</v>
      </c>
      <c r="O166" s="45">
        <f>INDEX('Carbon Intensity - Nation'!B:B,MATCH(Network!K166,'Carbon Intensity - Nation'!A:A,0))*N166/1000</f>
        <v>1.9145969924399997</v>
      </c>
    </row>
    <row r="167" spans="1:15">
      <c r="A167" s="25">
        <v>166</v>
      </c>
      <c r="B167" s="2" t="s">
        <v>520</v>
      </c>
      <c r="C167" s="2" t="s">
        <v>58</v>
      </c>
      <c r="D167" s="2" t="s">
        <v>65</v>
      </c>
      <c r="E167" s="2" t="s">
        <v>297</v>
      </c>
      <c r="F167" s="2">
        <v>14</v>
      </c>
      <c r="G167" s="2" t="s">
        <v>521</v>
      </c>
      <c r="H167" s="2" t="s">
        <v>62</v>
      </c>
      <c r="I167" s="2">
        <v>91.67</v>
      </c>
      <c r="J167" s="2" t="s">
        <v>522</v>
      </c>
      <c r="K167" s="2" t="s">
        <v>17</v>
      </c>
      <c r="L167" s="43">
        <f>INDEX('KWh - Hardware'!B:B,MATCH(Network!D167,'KWh - Hardware'!A:A,0))*I167/100</f>
        <v>6.8752499999999994E-3</v>
      </c>
      <c r="M167" s="44">
        <f>INDEX('Carbon Intensity - Nation'!B:B,MATCH(Network!K167,'Carbon Intensity - Nation'!A:A,0))*L167</f>
        <v>1.46717835</v>
      </c>
      <c r="N167" s="44">
        <f t="shared" si="2"/>
        <v>4.9501799999999996</v>
      </c>
      <c r="O167" s="45">
        <f>INDEX('Carbon Intensity - Nation'!B:B,MATCH(Network!K167,'Carbon Intensity - Nation'!A:A,0))*N167/1000</f>
        <v>1.0563684120000001</v>
      </c>
    </row>
    <row r="168" spans="1:15">
      <c r="A168" s="25">
        <v>167</v>
      </c>
      <c r="B168" s="2" t="s">
        <v>523</v>
      </c>
      <c r="C168" s="2" t="s">
        <v>58</v>
      </c>
      <c r="D168" s="2" t="s">
        <v>65</v>
      </c>
      <c r="E168" s="2" t="s">
        <v>225</v>
      </c>
      <c r="F168" s="2">
        <v>8</v>
      </c>
      <c r="G168" s="2" t="s">
        <v>524</v>
      </c>
      <c r="H168" s="2" t="s">
        <v>103</v>
      </c>
      <c r="I168" s="2">
        <v>91.96</v>
      </c>
      <c r="J168" s="2" t="s">
        <v>308</v>
      </c>
      <c r="K168" s="2" t="s">
        <v>27</v>
      </c>
      <c r="L168" s="43">
        <f>INDEX('KWh - Hardware'!B:B,MATCH(Network!D168,'KWh - Hardware'!A:A,0))*I168/100</f>
        <v>6.8969999999999995E-3</v>
      </c>
      <c r="M168" s="44">
        <f>INDEX('Carbon Intensity - Nation'!B:B,MATCH(Network!K168,'Carbon Intensity - Nation'!A:A,0))*L168</f>
        <v>2.6591624894999999</v>
      </c>
      <c r="N168" s="44">
        <f t="shared" si="2"/>
        <v>4.9658399999999991</v>
      </c>
      <c r="O168" s="45">
        <f>INDEX('Carbon Intensity - Nation'!B:B,MATCH(Network!K168,'Carbon Intensity - Nation'!A:A,0))*N168/1000</f>
        <v>1.9145969924399997</v>
      </c>
    </row>
    <row r="169" spans="1:15">
      <c r="A169" s="25">
        <v>168</v>
      </c>
      <c r="B169" s="2" t="s">
        <v>525</v>
      </c>
      <c r="C169" s="2" t="s">
        <v>58</v>
      </c>
      <c r="D169" s="2" t="s">
        <v>65</v>
      </c>
      <c r="E169" s="2" t="s">
        <v>483</v>
      </c>
      <c r="F169" s="2">
        <v>24</v>
      </c>
      <c r="G169" s="2" t="s">
        <v>526</v>
      </c>
      <c r="H169" s="2" t="s">
        <v>62</v>
      </c>
      <c r="I169" s="2">
        <v>86.61</v>
      </c>
      <c r="J169" s="2" t="s">
        <v>527</v>
      </c>
      <c r="K169" s="2" t="s">
        <v>27</v>
      </c>
      <c r="L169" s="43">
        <f>INDEX('KWh - Hardware'!B:B,MATCH(Network!D169,'KWh - Hardware'!A:A,0))*I169/100</f>
        <v>6.4957499999999998E-3</v>
      </c>
      <c r="M169" s="44">
        <f>INDEX('Carbon Intensity - Nation'!B:B,MATCH(Network!K169,'Carbon Intensity - Nation'!A:A,0))*L169</f>
        <v>2.504459147625</v>
      </c>
      <c r="N169" s="44">
        <f t="shared" si="2"/>
        <v>4.6769399999999992</v>
      </c>
      <c r="O169" s="45">
        <f>INDEX('Carbon Intensity - Nation'!B:B,MATCH(Network!K169,'Carbon Intensity - Nation'!A:A,0))*N169/1000</f>
        <v>1.8032105862899996</v>
      </c>
    </row>
    <row r="170" spans="1:15">
      <c r="A170" s="25">
        <v>169</v>
      </c>
      <c r="B170" s="2" t="s">
        <v>528</v>
      </c>
      <c r="C170" s="2" t="s">
        <v>71</v>
      </c>
      <c r="D170" s="2" t="s">
        <v>147</v>
      </c>
      <c r="E170" s="2" t="s">
        <v>318</v>
      </c>
      <c r="F170" s="2">
        <v>21</v>
      </c>
      <c r="G170" s="2" t="s">
        <v>529</v>
      </c>
      <c r="H170" s="2" t="s">
        <v>62</v>
      </c>
      <c r="I170" s="2">
        <v>90.48</v>
      </c>
      <c r="J170" s="2" t="s">
        <v>461</v>
      </c>
      <c r="K170" s="2" t="s">
        <v>14</v>
      </c>
      <c r="L170" s="43">
        <f>INDEX('KWh - Hardware'!B:B,MATCH(Network!D170,'KWh - Hardware'!A:A,0))*I170/100</f>
        <v>6.7859999999999995E-3</v>
      </c>
      <c r="M170" s="44">
        <f>INDEX('Carbon Intensity - Nation'!B:B,MATCH(Network!K170,'Carbon Intensity - Nation'!A:A,0))*L170</f>
        <v>2.3683139999999998</v>
      </c>
      <c r="N170" s="44">
        <f t="shared" si="2"/>
        <v>4.8859199999999996</v>
      </c>
      <c r="O170" s="45">
        <f>INDEX('Carbon Intensity - Nation'!B:B,MATCH(Network!K170,'Carbon Intensity - Nation'!A:A,0))*N170/1000</f>
        <v>1.70518608</v>
      </c>
    </row>
    <row r="171" spans="1:15">
      <c r="A171" s="25">
        <v>170</v>
      </c>
      <c r="B171" s="2" t="s">
        <v>530</v>
      </c>
      <c r="C171" s="2" t="s">
        <v>71</v>
      </c>
      <c r="D171" s="2" t="s">
        <v>147</v>
      </c>
      <c r="E171" s="2" t="s">
        <v>531</v>
      </c>
      <c r="F171" s="2">
        <v>25</v>
      </c>
      <c r="G171" s="2" t="s">
        <v>532</v>
      </c>
      <c r="H171" s="2" t="s">
        <v>137</v>
      </c>
      <c r="I171" s="2">
        <v>91.96</v>
      </c>
      <c r="J171" s="2" t="s">
        <v>461</v>
      </c>
      <c r="K171" s="2" t="s">
        <v>14</v>
      </c>
      <c r="L171" s="43">
        <f>INDEX('KWh - Hardware'!B:B,MATCH(Network!D171,'KWh - Hardware'!A:A,0))*I171/100</f>
        <v>6.8969999999999995E-3</v>
      </c>
      <c r="M171" s="44">
        <f>INDEX('Carbon Intensity - Nation'!B:B,MATCH(Network!K171,'Carbon Intensity - Nation'!A:A,0))*L171</f>
        <v>2.4070529999999999</v>
      </c>
      <c r="N171" s="44">
        <f t="shared" si="2"/>
        <v>4.9658399999999991</v>
      </c>
      <c r="O171" s="45">
        <f>INDEX('Carbon Intensity - Nation'!B:B,MATCH(Network!K171,'Carbon Intensity - Nation'!A:A,0))*N171/1000</f>
        <v>1.7330781599999998</v>
      </c>
    </row>
    <row r="172" spans="1:15">
      <c r="A172" s="25">
        <v>171</v>
      </c>
      <c r="B172" s="2" t="s">
        <v>533</v>
      </c>
      <c r="C172" s="2" t="s">
        <v>58</v>
      </c>
      <c r="D172" s="2" t="s">
        <v>65</v>
      </c>
      <c r="E172" s="2" t="s">
        <v>534</v>
      </c>
      <c r="F172" s="2">
        <v>25</v>
      </c>
      <c r="G172" s="2" t="s">
        <v>535</v>
      </c>
      <c r="H172" s="2" t="s">
        <v>137</v>
      </c>
      <c r="I172" s="2">
        <v>87.8</v>
      </c>
      <c r="J172" s="2" t="s">
        <v>133</v>
      </c>
      <c r="K172" s="2" t="s">
        <v>14</v>
      </c>
      <c r="L172" s="43">
        <f>INDEX('KWh - Hardware'!B:B,MATCH(Network!D172,'KWh - Hardware'!A:A,0))*I172/100</f>
        <v>6.5849999999999997E-3</v>
      </c>
      <c r="M172" s="44">
        <f>INDEX('Carbon Intensity - Nation'!B:B,MATCH(Network!K172,'Carbon Intensity - Nation'!A:A,0))*L172</f>
        <v>2.298165</v>
      </c>
      <c r="N172" s="44">
        <f t="shared" si="2"/>
        <v>4.7411999999999992</v>
      </c>
      <c r="O172" s="45">
        <f>INDEX('Carbon Intensity - Nation'!B:B,MATCH(Network!K172,'Carbon Intensity - Nation'!A:A,0))*N172/1000</f>
        <v>1.6546787999999997</v>
      </c>
    </row>
    <row r="173" spans="1:15">
      <c r="A173" s="25">
        <v>172</v>
      </c>
      <c r="B173" s="2" t="s">
        <v>536</v>
      </c>
      <c r="C173" s="2" t="s">
        <v>71</v>
      </c>
      <c r="D173" s="2" t="s">
        <v>147</v>
      </c>
      <c r="E173" s="2" t="s">
        <v>354</v>
      </c>
      <c r="F173" s="2">
        <v>8</v>
      </c>
      <c r="G173" s="2" t="s">
        <v>537</v>
      </c>
      <c r="H173" s="2" t="s">
        <v>62</v>
      </c>
      <c r="I173" s="2">
        <v>91.67</v>
      </c>
      <c r="J173" s="2" t="s">
        <v>356</v>
      </c>
      <c r="K173" s="2" t="s">
        <v>26</v>
      </c>
      <c r="L173" s="43">
        <f>INDEX('KWh - Hardware'!B:B,MATCH(Network!D173,'KWh - Hardware'!A:A,0))*I173/100</f>
        <v>6.8752499999999994E-3</v>
      </c>
      <c r="M173" s="44">
        <f>INDEX('Carbon Intensity - Nation'!B:B,MATCH(Network!K173,'Carbon Intensity - Nation'!A:A,0))*L173</f>
        <v>1.5675569999999999</v>
      </c>
      <c r="N173" s="44">
        <f t="shared" si="2"/>
        <v>4.9501799999999996</v>
      </c>
      <c r="O173" s="45">
        <f>INDEX('Carbon Intensity - Nation'!B:B,MATCH(Network!K173,'Carbon Intensity - Nation'!A:A,0))*N173/1000</f>
        <v>1.12864104</v>
      </c>
    </row>
    <row r="174" spans="1:15">
      <c r="A174" s="25">
        <v>173</v>
      </c>
      <c r="B174" s="2" t="s">
        <v>538</v>
      </c>
      <c r="C174" s="2" t="s">
        <v>58</v>
      </c>
      <c r="D174" s="2" t="s">
        <v>65</v>
      </c>
      <c r="E174" s="2" t="s">
        <v>77</v>
      </c>
      <c r="F174" s="2">
        <v>8</v>
      </c>
      <c r="G174" s="2" t="s">
        <v>539</v>
      </c>
      <c r="H174" s="2" t="s">
        <v>62</v>
      </c>
      <c r="I174" s="2">
        <v>91.07</v>
      </c>
      <c r="J174" s="2" t="s">
        <v>441</v>
      </c>
      <c r="K174" s="2" t="s">
        <v>17</v>
      </c>
      <c r="L174" s="43">
        <f>INDEX('KWh - Hardware'!B:B,MATCH(Network!D174,'KWh - Hardware'!A:A,0))*I174/100</f>
        <v>6.8302499999999986E-3</v>
      </c>
      <c r="M174" s="44">
        <f>INDEX('Carbon Intensity - Nation'!B:B,MATCH(Network!K174,'Carbon Intensity - Nation'!A:A,0))*L174</f>
        <v>1.4575753499999997</v>
      </c>
      <c r="N174" s="44">
        <f t="shared" si="2"/>
        <v>4.9177799999999987</v>
      </c>
      <c r="O174" s="45">
        <f>INDEX('Carbon Intensity - Nation'!B:B,MATCH(Network!K174,'Carbon Intensity - Nation'!A:A,0))*N174/1000</f>
        <v>1.0494542519999999</v>
      </c>
    </row>
    <row r="175" spans="1:15">
      <c r="A175" s="25">
        <v>174</v>
      </c>
      <c r="B175" s="2" t="s">
        <v>540</v>
      </c>
      <c r="C175" s="2" t="s">
        <v>71</v>
      </c>
      <c r="D175" s="2" t="s">
        <v>72</v>
      </c>
      <c r="E175" s="2" t="s">
        <v>541</v>
      </c>
      <c r="F175" s="2">
        <v>8</v>
      </c>
      <c r="G175" s="2" t="s">
        <v>542</v>
      </c>
      <c r="H175" s="2" t="s">
        <v>62</v>
      </c>
      <c r="I175" s="2">
        <v>91.07</v>
      </c>
      <c r="J175" s="2" t="s">
        <v>441</v>
      </c>
      <c r="K175" s="2" t="s">
        <v>17</v>
      </c>
      <c r="L175" s="43">
        <f>INDEX('KWh - Hardware'!B:B,MATCH(Network!D175,'KWh - Hardware'!A:A,0))*I175/100</f>
        <v>4.5534999999999994E-3</v>
      </c>
      <c r="M175" s="44">
        <f>INDEX('Carbon Intensity - Nation'!B:B,MATCH(Network!K175,'Carbon Intensity - Nation'!A:A,0))*L175</f>
        <v>0.97171689999999988</v>
      </c>
      <c r="N175" s="44">
        <f t="shared" si="2"/>
        <v>3.2785199999999999</v>
      </c>
      <c r="O175" s="45">
        <f>INDEX('Carbon Intensity - Nation'!B:B,MATCH(Network!K175,'Carbon Intensity - Nation'!A:A,0))*N175/1000</f>
        <v>0.69963616799999995</v>
      </c>
    </row>
    <row r="176" spans="1:15">
      <c r="A176" s="25">
        <v>175</v>
      </c>
      <c r="B176" s="2" t="s">
        <v>543</v>
      </c>
      <c r="C176" s="2" t="s">
        <v>71</v>
      </c>
      <c r="D176" s="2" t="s">
        <v>544</v>
      </c>
      <c r="E176" s="2" t="s">
        <v>218</v>
      </c>
      <c r="F176" s="2">
        <v>8</v>
      </c>
      <c r="G176" s="2" t="s">
        <v>545</v>
      </c>
      <c r="H176" s="2" t="s">
        <v>62</v>
      </c>
      <c r="I176" s="2">
        <v>91.36999999999999</v>
      </c>
      <c r="J176" s="2" t="s">
        <v>441</v>
      </c>
      <c r="K176" s="2" t="s">
        <v>17</v>
      </c>
      <c r="L176" s="43">
        <f>INDEX('KWh - Hardware'!B:B,MATCH(Network!D176,'KWh - Hardware'!A:A,0))*I176/100</f>
        <v>6.8527499999999986E-3</v>
      </c>
      <c r="M176" s="44">
        <f>INDEX('Carbon Intensity - Nation'!B:B,MATCH(Network!K176,'Carbon Intensity - Nation'!A:A,0))*L176</f>
        <v>1.4623768499999998</v>
      </c>
      <c r="N176" s="44">
        <f t="shared" si="2"/>
        <v>4.9339799999999991</v>
      </c>
      <c r="O176" s="45">
        <f>INDEX('Carbon Intensity - Nation'!B:B,MATCH(Network!K176,'Carbon Intensity - Nation'!A:A,0))*N176/1000</f>
        <v>1.0529113319999999</v>
      </c>
    </row>
    <row r="177" spans="1:15">
      <c r="A177" s="25">
        <v>176</v>
      </c>
      <c r="B177" s="2" t="s">
        <v>546</v>
      </c>
      <c r="C177" s="2" t="s">
        <v>71</v>
      </c>
      <c r="D177" s="2" t="s">
        <v>544</v>
      </c>
      <c r="E177" s="2" t="s">
        <v>547</v>
      </c>
      <c r="F177" s="2">
        <v>8</v>
      </c>
      <c r="G177" s="2" t="s">
        <v>422</v>
      </c>
      <c r="H177" s="2" t="s">
        <v>137</v>
      </c>
      <c r="I177" s="2">
        <v>91.36999999999999</v>
      </c>
      <c r="J177" s="2" t="s">
        <v>441</v>
      </c>
      <c r="K177" s="2" t="s">
        <v>17</v>
      </c>
      <c r="L177" s="43">
        <f>INDEX('KWh - Hardware'!B:B,MATCH(Network!D177,'KWh - Hardware'!A:A,0))*I177/100</f>
        <v>6.8527499999999986E-3</v>
      </c>
      <c r="M177" s="44">
        <f>INDEX('Carbon Intensity - Nation'!B:B,MATCH(Network!K177,'Carbon Intensity - Nation'!A:A,0))*L177</f>
        <v>1.4623768499999998</v>
      </c>
      <c r="N177" s="44">
        <f t="shared" si="2"/>
        <v>4.9339799999999991</v>
      </c>
      <c r="O177" s="45">
        <f>INDEX('Carbon Intensity - Nation'!B:B,MATCH(Network!K177,'Carbon Intensity - Nation'!A:A,0))*N177/1000</f>
        <v>1.0529113319999999</v>
      </c>
    </row>
    <row r="178" spans="1:15">
      <c r="A178" s="25">
        <v>177</v>
      </c>
      <c r="B178" s="2" t="s">
        <v>548</v>
      </c>
      <c r="C178" s="2" t="s">
        <v>71</v>
      </c>
      <c r="D178" s="2" t="s">
        <v>72</v>
      </c>
      <c r="E178" s="2" t="s">
        <v>549</v>
      </c>
      <c r="F178" s="2">
        <v>8</v>
      </c>
      <c r="G178" s="2" t="s">
        <v>550</v>
      </c>
      <c r="H178" s="2" t="s">
        <v>109</v>
      </c>
      <c r="I178" s="2">
        <v>91.07</v>
      </c>
      <c r="J178" s="2" t="s">
        <v>441</v>
      </c>
      <c r="K178" s="2" t="s">
        <v>17</v>
      </c>
      <c r="L178" s="43">
        <f>INDEX('KWh - Hardware'!B:B,MATCH(Network!D178,'KWh - Hardware'!A:A,0))*I178/100</f>
        <v>4.5534999999999994E-3</v>
      </c>
      <c r="M178" s="44">
        <f>INDEX('Carbon Intensity - Nation'!B:B,MATCH(Network!K178,'Carbon Intensity - Nation'!A:A,0))*L178</f>
        <v>0.97171689999999988</v>
      </c>
      <c r="N178" s="44">
        <f t="shared" si="2"/>
        <v>3.2785199999999999</v>
      </c>
      <c r="O178" s="45">
        <f>INDEX('Carbon Intensity - Nation'!B:B,MATCH(Network!K178,'Carbon Intensity - Nation'!A:A,0))*N178/1000</f>
        <v>0.69963616799999995</v>
      </c>
    </row>
    <row r="179" spans="1:15">
      <c r="A179" s="25">
        <v>178</v>
      </c>
      <c r="B179" s="2" t="s">
        <v>551</v>
      </c>
      <c r="C179" s="2" t="s">
        <v>71</v>
      </c>
      <c r="D179" s="2" t="s">
        <v>72</v>
      </c>
      <c r="E179" s="2" t="s">
        <v>552</v>
      </c>
      <c r="F179" s="2">
        <v>8</v>
      </c>
      <c r="G179" s="2" t="s">
        <v>553</v>
      </c>
      <c r="H179" s="2" t="s">
        <v>62</v>
      </c>
      <c r="I179" s="2">
        <v>69.349999999999994</v>
      </c>
      <c r="J179" s="2" t="s">
        <v>441</v>
      </c>
      <c r="K179" s="2" t="s">
        <v>17</v>
      </c>
      <c r="L179" s="43">
        <f>INDEX('KWh - Hardware'!B:B,MATCH(Network!D179,'KWh - Hardware'!A:A,0))*I179/100</f>
        <v>3.4675000000000001E-3</v>
      </c>
      <c r="M179" s="44">
        <f>INDEX('Carbon Intensity - Nation'!B:B,MATCH(Network!K179,'Carbon Intensity - Nation'!A:A,0))*L179</f>
        <v>0.73996450000000003</v>
      </c>
      <c r="N179" s="44">
        <f t="shared" si="2"/>
        <v>2.4965999999999999</v>
      </c>
      <c r="O179" s="45">
        <f>INDEX('Carbon Intensity - Nation'!B:B,MATCH(Network!K179,'Carbon Intensity - Nation'!A:A,0))*N179/1000</f>
        <v>0.53277444000000007</v>
      </c>
    </row>
    <row r="180" spans="1:15">
      <c r="A180" s="25">
        <v>179</v>
      </c>
      <c r="B180" s="2" t="s">
        <v>554</v>
      </c>
      <c r="C180" s="2" t="s">
        <v>71</v>
      </c>
      <c r="D180" s="2" t="s">
        <v>72</v>
      </c>
      <c r="E180" s="2" t="s">
        <v>83</v>
      </c>
      <c r="F180" s="2">
        <v>0</v>
      </c>
      <c r="G180" s="2" t="s">
        <v>555</v>
      </c>
      <c r="H180" s="2" t="s">
        <v>85</v>
      </c>
      <c r="I180" s="2">
        <v>91.36999999999999</v>
      </c>
      <c r="J180" s="2" t="s">
        <v>441</v>
      </c>
      <c r="K180" s="2" t="s">
        <v>17</v>
      </c>
      <c r="L180" s="43">
        <f>INDEX('KWh - Hardware'!B:B,MATCH(Network!D180,'KWh - Hardware'!A:A,0))*I180/100</f>
        <v>4.5684999999999996E-3</v>
      </c>
      <c r="M180" s="44">
        <f>INDEX('Carbon Intensity - Nation'!B:B,MATCH(Network!K180,'Carbon Intensity - Nation'!A:A,0))*L180</f>
        <v>0.9749179</v>
      </c>
      <c r="N180" s="44">
        <f t="shared" si="2"/>
        <v>3.2893199999999996</v>
      </c>
      <c r="O180" s="45">
        <f>INDEX('Carbon Intensity - Nation'!B:B,MATCH(Network!K180,'Carbon Intensity - Nation'!A:A,0))*N180/1000</f>
        <v>0.70194088799999999</v>
      </c>
    </row>
    <row r="181" spans="1:15">
      <c r="A181" s="25">
        <v>180</v>
      </c>
      <c r="B181" s="2" t="s">
        <v>556</v>
      </c>
      <c r="C181" s="2" t="s">
        <v>71</v>
      </c>
      <c r="D181" s="2" t="s">
        <v>72</v>
      </c>
      <c r="E181" s="2" t="s">
        <v>77</v>
      </c>
      <c r="F181" s="2">
        <v>8</v>
      </c>
      <c r="G181" s="2" t="s">
        <v>557</v>
      </c>
      <c r="H181" s="2" t="s">
        <v>62</v>
      </c>
      <c r="I181" s="2">
        <v>91.36999999999999</v>
      </c>
      <c r="J181" s="2" t="s">
        <v>441</v>
      </c>
      <c r="K181" s="2" t="s">
        <v>17</v>
      </c>
      <c r="L181" s="43">
        <f>INDEX('KWh - Hardware'!B:B,MATCH(Network!D181,'KWh - Hardware'!A:A,0))*I181/100</f>
        <v>4.5684999999999996E-3</v>
      </c>
      <c r="M181" s="44">
        <f>INDEX('Carbon Intensity - Nation'!B:B,MATCH(Network!K181,'Carbon Intensity - Nation'!A:A,0))*L181</f>
        <v>0.9749179</v>
      </c>
      <c r="N181" s="44">
        <f t="shared" si="2"/>
        <v>3.2893199999999996</v>
      </c>
      <c r="O181" s="45">
        <f>INDEX('Carbon Intensity - Nation'!B:B,MATCH(Network!K181,'Carbon Intensity - Nation'!A:A,0))*N181/1000</f>
        <v>0.70194088799999999</v>
      </c>
    </row>
    <row r="182" spans="1:15">
      <c r="A182" s="25">
        <v>181</v>
      </c>
      <c r="B182" s="2" t="s">
        <v>558</v>
      </c>
      <c r="C182" s="2" t="s">
        <v>71</v>
      </c>
      <c r="D182" s="2" t="s">
        <v>72</v>
      </c>
      <c r="E182" s="2" t="s">
        <v>83</v>
      </c>
      <c r="F182" s="2">
        <v>0</v>
      </c>
      <c r="G182" s="2" t="s">
        <v>559</v>
      </c>
      <c r="H182" s="2" t="s">
        <v>62</v>
      </c>
      <c r="I182" s="2">
        <v>91.36999999999999</v>
      </c>
      <c r="J182" s="2" t="s">
        <v>441</v>
      </c>
      <c r="K182" s="2" t="s">
        <v>17</v>
      </c>
      <c r="L182" s="43">
        <f>INDEX('KWh - Hardware'!B:B,MATCH(Network!D182,'KWh - Hardware'!A:A,0))*I182/100</f>
        <v>4.5684999999999996E-3</v>
      </c>
      <c r="M182" s="44">
        <f>INDEX('Carbon Intensity - Nation'!B:B,MATCH(Network!K182,'Carbon Intensity - Nation'!A:A,0))*L182</f>
        <v>0.9749179</v>
      </c>
      <c r="N182" s="44">
        <f t="shared" si="2"/>
        <v>3.2893199999999996</v>
      </c>
      <c r="O182" s="45">
        <f>INDEX('Carbon Intensity - Nation'!B:B,MATCH(Network!K182,'Carbon Intensity - Nation'!A:A,0))*N182/1000</f>
        <v>0.70194088799999999</v>
      </c>
    </row>
    <row r="183" spans="1:15">
      <c r="A183" s="25">
        <v>182</v>
      </c>
      <c r="B183" s="2" t="s">
        <v>560</v>
      </c>
      <c r="C183" s="2" t="s">
        <v>71</v>
      </c>
      <c r="D183" s="2" t="s">
        <v>72</v>
      </c>
      <c r="E183" s="2" t="s">
        <v>489</v>
      </c>
      <c r="F183" s="2">
        <v>8</v>
      </c>
      <c r="G183" s="2" t="s">
        <v>561</v>
      </c>
      <c r="H183" s="2" t="s">
        <v>68</v>
      </c>
      <c r="I183" s="2">
        <v>89.88000000000001</v>
      </c>
      <c r="J183" s="2" t="s">
        <v>75</v>
      </c>
      <c r="K183" s="2" t="s">
        <v>17</v>
      </c>
      <c r="L183" s="43">
        <f>INDEX('KWh - Hardware'!B:B,MATCH(Network!D183,'KWh - Hardware'!A:A,0))*I183/100</f>
        <v>4.4940000000000006E-3</v>
      </c>
      <c r="M183" s="44">
        <f>INDEX('Carbon Intensity - Nation'!B:B,MATCH(Network!K183,'Carbon Intensity - Nation'!A:A,0))*L183</f>
        <v>0.95901960000000019</v>
      </c>
      <c r="N183" s="44">
        <f t="shared" si="2"/>
        <v>3.2356800000000003</v>
      </c>
      <c r="O183" s="45">
        <f>INDEX('Carbon Intensity - Nation'!B:B,MATCH(Network!K183,'Carbon Intensity - Nation'!A:A,0))*N183/1000</f>
        <v>0.6904941120000001</v>
      </c>
    </row>
    <row r="184" spans="1:15">
      <c r="A184" s="25">
        <v>183</v>
      </c>
      <c r="B184" s="2" t="s">
        <v>562</v>
      </c>
      <c r="C184" s="2" t="s">
        <v>58</v>
      </c>
      <c r="D184" s="2" t="s">
        <v>65</v>
      </c>
      <c r="E184" s="2" t="s">
        <v>297</v>
      </c>
      <c r="F184" s="2">
        <v>15</v>
      </c>
      <c r="G184" s="2" t="s">
        <v>563</v>
      </c>
      <c r="H184" s="2" t="s">
        <v>68</v>
      </c>
      <c r="I184" s="2">
        <v>83.93</v>
      </c>
      <c r="J184" s="2" t="s">
        <v>214</v>
      </c>
      <c r="K184" s="2" t="s">
        <v>12</v>
      </c>
      <c r="L184" s="43">
        <f>INDEX('KWh - Hardware'!B:B,MATCH(Network!D184,'KWh - Hardware'!A:A,0))*I184/100</f>
        <v>6.29475E-3</v>
      </c>
      <c r="M184" s="44">
        <f>INDEX('Carbon Intensity - Nation'!B:B,MATCH(Network!K184,'Carbon Intensity - Nation'!A:A,0))*L184</f>
        <v>0.43181984999999995</v>
      </c>
      <c r="N184" s="44">
        <f t="shared" si="2"/>
        <v>4.5322199999999997</v>
      </c>
      <c r="O184" s="45">
        <f>INDEX('Carbon Intensity - Nation'!B:B,MATCH(Network!K184,'Carbon Intensity - Nation'!A:A,0))*N184/1000</f>
        <v>0.31091029199999998</v>
      </c>
    </row>
    <row r="185" spans="1:15">
      <c r="A185" s="25">
        <v>184</v>
      </c>
      <c r="B185" s="2" t="s">
        <v>564</v>
      </c>
      <c r="C185" s="2" t="s">
        <v>58</v>
      </c>
      <c r="D185" s="2" t="s">
        <v>65</v>
      </c>
      <c r="E185" s="2" t="s">
        <v>191</v>
      </c>
      <c r="F185" s="2">
        <v>21</v>
      </c>
      <c r="G185" s="2" t="s">
        <v>565</v>
      </c>
      <c r="H185" s="2" t="s">
        <v>364</v>
      </c>
      <c r="I185" s="2">
        <v>88.990000000000009</v>
      </c>
      <c r="J185" s="2" t="s">
        <v>133</v>
      </c>
      <c r="K185" s="2" t="s">
        <v>14</v>
      </c>
      <c r="L185" s="43">
        <f>INDEX('KWh - Hardware'!B:B,MATCH(Network!D185,'KWh - Hardware'!A:A,0))*I185/100</f>
        <v>6.6742500000000005E-3</v>
      </c>
      <c r="M185" s="44">
        <f>INDEX('Carbon Intensity - Nation'!B:B,MATCH(Network!K185,'Carbon Intensity - Nation'!A:A,0))*L185</f>
        <v>2.3293132500000002</v>
      </c>
      <c r="N185" s="44">
        <f t="shared" si="2"/>
        <v>4.805460000000001</v>
      </c>
      <c r="O185" s="45">
        <f>INDEX('Carbon Intensity - Nation'!B:B,MATCH(Network!K185,'Carbon Intensity - Nation'!A:A,0))*N185/1000</f>
        <v>1.6771055400000003</v>
      </c>
    </row>
    <row r="186" spans="1:15">
      <c r="A186" s="25">
        <v>185</v>
      </c>
      <c r="B186" s="2" t="s">
        <v>566</v>
      </c>
      <c r="C186" s="2" t="s">
        <v>71</v>
      </c>
      <c r="D186" s="2" t="s">
        <v>147</v>
      </c>
      <c r="E186" s="2" t="s">
        <v>205</v>
      </c>
      <c r="F186" s="2">
        <v>17</v>
      </c>
      <c r="G186" s="2" t="s">
        <v>567</v>
      </c>
      <c r="H186" s="2" t="s">
        <v>103</v>
      </c>
      <c r="I186" s="2">
        <v>91.36999999999999</v>
      </c>
      <c r="J186" s="2" t="s">
        <v>133</v>
      </c>
      <c r="K186" s="2" t="s">
        <v>14</v>
      </c>
      <c r="L186" s="43">
        <f>INDEX('KWh - Hardware'!B:B,MATCH(Network!D186,'KWh - Hardware'!A:A,0))*I186/100</f>
        <v>6.8527499999999986E-3</v>
      </c>
      <c r="M186" s="44">
        <f>INDEX('Carbon Intensity - Nation'!B:B,MATCH(Network!K186,'Carbon Intensity - Nation'!A:A,0))*L186</f>
        <v>2.3916097499999993</v>
      </c>
      <c r="N186" s="44">
        <f t="shared" si="2"/>
        <v>4.9339799999999991</v>
      </c>
      <c r="O186" s="45">
        <f>INDEX('Carbon Intensity - Nation'!B:B,MATCH(Network!K186,'Carbon Intensity - Nation'!A:A,0))*N186/1000</f>
        <v>1.7219590199999997</v>
      </c>
    </row>
    <row r="187" spans="1:15">
      <c r="A187" s="25">
        <v>186</v>
      </c>
      <c r="B187" s="2" t="s">
        <v>568</v>
      </c>
      <c r="C187" s="2" t="s">
        <v>58</v>
      </c>
      <c r="D187" s="2" t="s">
        <v>65</v>
      </c>
      <c r="E187" s="2" t="s">
        <v>297</v>
      </c>
      <c r="F187" s="2">
        <v>8</v>
      </c>
      <c r="G187" s="2" t="s">
        <v>569</v>
      </c>
      <c r="H187" s="2" t="s">
        <v>62</v>
      </c>
      <c r="I187" s="2">
        <v>88.990000000000009</v>
      </c>
      <c r="J187" s="2" t="s">
        <v>570</v>
      </c>
      <c r="K187" s="2" t="s">
        <v>17</v>
      </c>
      <c r="L187" s="43">
        <f>INDEX('KWh - Hardware'!B:B,MATCH(Network!D187,'KWh - Hardware'!A:A,0))*I187/100</f>
        <v>6.6742500000000005E-3</v>
      </c>
      <c r="M187" s="44">
        <f>INDEX('Carbon Intensity - Nation'!B:B,MATCH(Network!K187,'Carbon Intensity - Nation'!A:A,0))*L187</f>
        <v>1.4242849500000001</v>
      </c>
      <c r="N187" s="44">
        <f t="shared" si="2"/>
        <v>4.805460000000001</v>
      </c>
      <c r="O187" s="45">
        <f>INDEX('Carbon Intensity - Nation'!B:B,MATCH(Network!K187,'Carbon Intensity - Nation'!A:A,0))*N187/1000</f>
        <v>1.0254851640000002</v>
      </c>
    </row>
    <row r="188" spans="1:15">
      <c r="A188" s="25">
        <v>187</v>
      </c>
      <c r="B188" s="2" t="s">
        <v>571</v>
      </c>
      <c r="C188" s="2" t="s">
        <v>58</v>
      </c>
      <c r="D188" s="2" t="s">
        <v>65</v>
      </c>
      <c r="E188" s="2" t="s">
        <v>208</v>
      </c>
      <c r="F188" s="2">
        <v>25</v>
      </c>
      <c r="G188" s="2" t="s">
        <v>572</v>
      </c>
      <c r="H188" s="2" t="s">
        <v>62</v>
      </c>
      <c r="I188" s="2">
        <v>91.96</v>
      </c>
      <c r="J188" s="2" t="s">
        <v>239</v>
      </c>
      <c r="K188" s="2" t="s">
        <v>14</v>
      </c>
      <c r="L188" s="43">
        <f>INDEX('KWh - Hardware'!B:B,MATCH(Network!D188,'KWh - Hardware'!A:A,0))*I188/100</f>
        <v>6.8969999999999995E-3</v>
      </c>
      <c r="M188" s="44">
        <f>INDEX('Carbon Intensity - Nation'!B:B,MATCH(Network!K188,'Carbon Intensity - Nation'!A:A,0))*L188</f>
        <v>2.4070529999999999</v>
      </c>
      <c r="N188" s="44">
        <f t="shared" si="2"/>
        <v>4.9658399999999991</v>
      </c>
      <c r="O188" s="45">
        <f>INDEX('Carbon Intensity - Nation'!B:B,MATCH(Network!K188,'Carbon Intensity - Nation'!A:A,0))*N188/1000</f>
        <v>1.7330781599999998</v>
      </c>
    </row>
    <row r="189" spans="1:15">
      <c r="A189" s="25">
        <v>188</v>
      </c>
      <c r="B189" s="2" t="s">
        <v>573</v>
      </c>
      <c r="C189" s="2" t="s">
        <v>58</v>
      </c>
      <c r="D189" s="2" t="s">
        <v>65</v>
      </c>
      <c r="E189" s="2" t="s">
        <v>574</v>
      </c>
      <c r="F189" s="2">
        <v>22</v>
      </c>
      <c r="G189" s="2" t="s">
        <v>575</v>
      </c>
      <c r="H189" s="2" t="s">
        <v>62</v>
      </c>
      <c r="I189" s="2">
        <v>91.67</v>
      </c>
      <c r="J189" s="2" t="s">
        <v>133</v>
      </c>
      <c r="K189" s="2" t="s">
        <v>14</v>
      </c>
      <c r="L189" s="43">
        <f>INDEX('KWh - Hardware'!B:B,MATCH(Network!D189,'KWh - Hardware'!A:A,0))*I189/100</f>
        <v>6.8752499999999994E-3</v>
      </c>
      <c r="M189" s="44">
        <f>INDEX('Carbon Intensity - Nation'!B:B,MATCH(Network!K189,'Carbon Intensity - Nation'!A:A,0))*L189</f>
        <v>2.39946225</v>
      </c>
      <c r="N189" s="44">
        <f t="shared" si="2"/>
        <v>4.9501799999999996</v>
      </c>
      <c r="O189" s="45">
        <f>INDEX('Carbon Intensity - Nation'!B:B,MATCH(Network!K189,'Carbon Intensity - Nation'!A:A,0))*N189/1000</f>
        <v>1.7276128199999998</v>
      </c>
    </row>
    <row r="190" spans="1:15">
      <c r="A190" s="25">
        <v>189</v>
      </c>
      <c r="B190" s="2" t="s">
        <v>576</v>
      </c>
      <c r="C190" s="2" t="s">
        <v>58</v>
      </c>
      <c r="D190" s="2" t="s">
        <v>65</v>
      </c>
      <c r="E190" s="2" t="s">
        <v>199</v>
      </c>
      <c r="F190" s="2">
        <v>23</v>
      </c>
      <c r="G190" s="2" t="s">
        <v>577</v>
      </c>
      <c r="H190" s="2" t="s">
        <v>62</v>
      </c>
      <c r="I190" s="2">
        <v>91.96</v>
      </c>
      <c r="J190" s="2" t="s">
        <v>239</v>
      </c>
      <c r="K190" s="2" t="s">
        <v>14</v>
      </c>
      <c r="L190" s="43">
        <f>INDEX('KWh - Hardware'!B:B,MATCH(Network!D190,'KWh - Hardware'!A:A,0))*I190/100</f>
        <v>6.8969999999999995E-3</v>
      </c>
      <c r="M190" s="44">
        <f>INDEX('Carbon Intensity - Nation'!B:B,MATCH(Network!K190,'Carbon Intensity - Nation'!A:A,0))*L190</f>
        <v>2.4070529999999999</v>
      </c>
      <c r="N190" s="44">
        <f t="shared" si="2"/>
        <v>4.9658399999999991</v>
      </c>
      <c r="O190" s="45">
        <f>INDEX('Carbon Intensity - Nation'!B:B,MATCH(Network!K190,'Carbon Intensity - Nation'!A:A,0))*N190/1000</f>
        <v>1.7330781599999998</v>
      </c>
    </row>
    <row r="191" spans="1:15">
      <c r="A191" s="25">
        <v>190</v>
      </c>
      <c r="B191" s="2" t="s">
        <v>578</v>
      </c>
      <c r="C191" s="2" t="s">
        <v>58</v>
      </c>
      <c r="D191" s="2" t="s">
        <v>65</v>
      </c>
      <c r="E191" s="2" t="s">
        <v>318</v>
      </c>
      <c r="F191" s="2">
        <v>25</v>
      </c>
      <c r="G191" s="2" t="s">
        <v>579</v>
      </c>
      <c r="H191" s="2" t="s">
        <v>62</v>
      </c>
      <c r="I191" s="2">
        <v>89.88000000000001</v>
      </c>
      <c r="J191" s="2" t="s">
        <v>239</v>
      </c>
      <c r="K191" s="2" t="s">
        <v>14</v>
      </c>
      <c r="L191" s="43">
        <f>INDEX('KWh - Hardware'!B:B,MATCH(Network!D191,'KWh - Hardware'!A:A,0))*I191/100</f>
        <v>6.7410000000000005E-3</v>
      </c>
      <c r="M191" s="44">
        <f>INDEX('Carbon Intensity - Nation'!B:B,MATCH(Network!K191,'Carbon Intensity - Nation'!A:A,0))*L191</f>
        <v>2.3526090000000002</v>
      </c>
      <c r="N191" s="44">
        <f t="shared" si="2"/>
        <v>4.8535200000000005</v>
      </c>
      <c r="O191" s="45">
        <f>INDEX('Carbon Intensity - Nation'!B:B,MATCH(Network!K191,'Carbon Intensity - Nation'!A:A,0))*N191/1000</f>
        <v>1.6938784800000002</v>
      </c>
    </row>
    <row r="192" spans="1:15">
      <c r="A192" s="25">
        <v>191</v>
      </c>
      <c r="B192" s="2" t="s">
        <v>580</v>
      </c>
      <c r="C192" s="2" t="s">
        <v>58</v>
      </c>
      <c r="D192" s="2" t="s">
        <v>65</v>
      </c>
      <c r="E192" s="2" t="s">
        <v>581</v>
      </c>
      <c r="F192" s="2">
        <v>24</v>
      </c>
      <c r="G192" s="2" t="s">
        <v>582</v>
      </c>
      <c r="H192" s="2" t="s">
        <v>68</v>
      </c>
      <c r="I192" s="2">
        <v>91.07</v>
      </c>
      <c r="J192" s="2" t="s">
        <v>239</v>
      </c>
      <c r="K192" s="2" t="s">
        <v>14</v>
      </c>
      <c r="L192" s="43">
        <f>INDEX('KWh - Hardware'!B:B,MATCH(Network!D192,'KWh - Hardware'!A:A,0))*I192/100</f>
        <v>6.8302499999999986E-3</v>
      </c>
      <c r="M192" s="44">
        <f>INDEX('Carbon Intensity - Nation'!B:B,MATCH(Network!K192,'Carbon Intensity - Nation'!A:A,0))*L192</f>
        <v>2.3837572499999995</v>
      </c>
      <c r="N192" s="44">
        <f t="shared" si="2"/>
        <v>4.9177799999999987</v>
      </c>
      <c r="O192" s="45">
        <f>INDEX('Carbon Intensity - Nation'!B:B,MATCH(Network!K192,'Carbon Intensity - Nation'!A:A,0))*N192/1000</f>
        <v>1.7163052199999995</v>
      </c>
    </row>
    <row r="193" spans="1:15">
      <c r="A193" s="25">
        <v>192</v>
      </c>
      <c r="B193" s="2" t="s">
        <v>583</v>
      </c>
      <c r="C193" s="2" t="s">
        <v>58</v>
      </c>
      <c r="D193" s="2" t="s">
        <v>65</v>
      </c>
      <c r="E193" s="2" t="s">
        <v>205</v>
      </c>
      <c r="F193" s="2">
        <v>23</v>
      </c>
      <c r="G193" s="2" t="s">
        <v>280</v>
      </c>
      <c r="H193" s="2" t="s">
        <v>62</v>
      </c>
      <c r="I193" s="2">
        <v>91.36999999999999</v>
      </c>
      <c r="J193" s="2" t="s">
        <v>133</v>
      </c>
      <c r="K193" s="2" t="s">
        <v>14</v>
      </c>
      <c r="L193" s="43">
        <f>INDEX('KWh - Hardware'!B:B,MATCH(Network!D193,'KWh - Hardware'!A:A,0))*I193/100</f>
        <v>6.8527499999999986E-3</v>
      </c>
      <c r="M193" s="44">
        <f>INDEX('Carbon Intensity - Nation'!B:B,MATCH(Network!K193,'Carbon Intensity - Nation'!A:A,0))*L193</f>
        <v>2.3916097499999993</v>
      </c>
      <c r="N193" s="44">
        <f t="shared" si="2"/>
        <v>4.9339799999999991</v>
      </c>
      <c r="O193" s="45">
        <f>INDEX('Carbon Intensity - Nation'!B:B,MATCH(Network!K193,'Carbon Intensity - Nation'!A:A,0))*N193/1000</f>
        <v>1.7219590199999997</v>
      </c>
    </row>
    <row r="194" spans="1:15">
      <c r="A194" s="25">
        <v>193</v>
      </c>
      <c r="B194" s="2" t="s">
        <v>584</v>
      </c>
      <c r="C194" s="2" t="s">
        <v>58</v>
      </c>
      <c r="D194" s="2" t="s">
        <v>65</v>
      </c>
      <c r="E194" s="2" t="s">
        <v>130</v>
      </c>
      <c r="F194" s="2">
        <v>22</v>
      </c>
      <c r="G194" s="2" t="s">
        <v>585</v>
      </c>
      <c r="H194" s="2" t="s">
        <v>62</v>
      </c>
      <c r="I194" s="2">
        <v>91.67</v>
      </c>
      <c r="J194" s="2" t="s">
        <v>133</v>
      </c>
      <c r="K194" s="2" t="s">
        <v>14</v>
      </c>
      <c r="L194" s="43">
        <f>INDEX('KWh - Hardware'!B:B,MATCH(Network!D194,'KWh - Hardware'!A:A,0))*I194/100</f>
        <v>6.8752499999999994E-3</v>
      </c>
      <c r="M194" s="44">
        <f>INDEX('Carbon Intensity - Nation'!B:B,MATCH(Network!K194,'Carbon Intensity - Nation'!A:A,0))*L194</f>
        <v>2.39946225</v>
      </c>
      <c r="N194" s="44">
        <f t="shared" si="2"/>
        <v>4.9501799999999996</v>
      </c>
      <c r="O194" s="45">
        <f>INDEX('Carbon Intensity - Nation'!B:B,MATCH(Network!K194,'Carbon Intensity - Nation'!A:A,0))*N194/1000</f>
        <v>1.7276128199999998</v>
      </c>
    </row>
    <row r="195" spans="1:15">
      <c r="A195" s="25">
        <v>194</v>
      </c>
      <c r="B195" s="2" t="s">
        <v>586</v>
      </c>
      <c r="C195" s="2" t="s">
        <v>58</v>
      </c>
      <c r="D195" s="2" t="s">
        <v>65</v>
      </c>
      <c r="E195" s="2" t="s">
        <v>148</v>
      </c>
      <c r="F195" s="2">
        <v>24</v>
      </c>
      <c r="G195" s="2" t="s">
        <v>587</v>
      </c>
      <c r="H195" s="2" t="s">
        <v>62</v>
      </c>
      <c r="I195" s="2">
        <v>91.36999999999999</v>
      </c>
      <c r="J195" s="2" t="s">
        <v>133</v>
      </c>
      <c r="K195" s="2" t="s">
        <v>14</v>
      </c>
      <c r="L195" s="43">
        <f>INDEX('KWh - Hardware'!B:B,MATCH(Network!D195,'KWh - Hardware'!A:A,0))*I195/100</f>
        <v>6.8527499999999986E-3</v>
      </c>
      <c r="M195" s="44">
        <f>INDEX('Carbon Intensity - Nation'!B:B,MATCH(Network!K195,'Carbon Intensity - Nation'!A:A,0))*L195</f>
        <v>2.3916097499999993</v>
      </c>
      <c r="N195" s="44">
        <f t="shared" ref="N195:N258" si="3">L195*24*30</f>
        <v>4.9339799999999991</v>
      </c>
      <c r="O195" s="45">
        <f>INDEX('Carbon Intensity - Nation'!B:B,MATCH(Network!K195,'Carbon Intensity - Nation'!A:A,0))*N195/1000</f>
        <v>1.7219590199999997</v>
      </c>
    </row>
    <row r="196" spans="1:15">
      <c r="A196" s="25">
        <v>195</v>
      </c>
      <c r="B196" s="2" t="s">
        <v>588</v>
      </c>
      <c r="C196" s="2" t="s">
        <v>58</v>
      </c>
      <c r="D196" s="2" t="s">
        <v>65</v>
      </c>
      <c r="E196" s="2" t="s">
        <v>130</v>
      </c>
      <c r="F196" s="2">
        <v>24</v>
      </c>
      <c r="G196" s="2" t="s">
        <v>589</v>
      </c>
      <c r="H196" s="2" t="s">
        <v>62</v>
      </c>
      <c r="I196" s="2">
        <v>91.07</v>
      </c>
      <c r="J196" s="2" t="s">
        <v>133</v>
      </c>
      <c r="K196" s="2" t="s">
        <v>14</v>
      </c>
      <c r="L196" s="43">
        <f>INDEX('KWh - Hardware'!B:B,MATCH(Network!D196,'KWh - Hardware'!A:A,0))*I196/100</f>
        <v>6.8302499999999986E-3</v>
      </c>
      <c r="M196" s="44">
        <f>INDEX('Carbon Intensity - Nation'!B:B,MATCH(Network!K196,'Carbon Intensity - Nation'!A:A,0))*L196</f>
        <v>2.3837572499999995</v>
      </c>
      <c r="N196" s="44">
        <f t="shared" si="3"/>
        <v>4.9177799999999987</v>
      </c>
      <c r="O196" s="45">
        <f>INDEX('Carbon Intensity - Nation'!B:B,MATCH(Network!K196,'Carbon Intensity - Nation'!A:A,0))*N196/1000</f>
        <v>1.7163052199999995</v>
      </c>
    </row>
    <row r="197" spans="1:15">
      <c r="A197" s="25">
        <v>196</v>
      </c>
      <c r="B197" s="2" t="s">
        <v>590</v>
      </c>
      <c r="C197" s="2" t="s">
        <v>71</v>
      </c>
      <c r="D197" s="2" t="s">
        <v>147</v>
      </c>
      <c r="E197" s="2" t="s">
        <v>208</v>
      </c>
      <c r="F197" s="2">
        <v>23</v>
      </c>
      <c r="G197" s="2" t="s">
        <v>591</v>
      </c>
      <c r="H197" s="2" t="s">
        <v>62</v>
      </c>
      <c r="I197" s="2">
        <v>91.96</v>
      </c>
      <c r="J197" s="2" t="s">
        <v>239</v>
      </c>
      <c r="K197" s="2" t="s">
        <v>14</v>
      </c>
      <c r="L197" s="43">
        <f>INDEX('KWh - Hardware'!B:B,MATCH(Network!D197,'KWh - Hardware'!A:A,0))*I197/100</f>
        <v>6.8969999999999995E-3</v>
      </c>
      <c r="M197" s="44">
        <f>INDEX('Carbon Intensity - Nation'!B:B,MATCH(Network!K197,'Carbon Intensity - Nation'!A:A,0))*L197</f>
        <v>2.4070529999999999</v>
      </c>
      <c r="N197" s="44">
        <f t="shared" si="3"/>
        <v>4.9658399999999991</v>
      </c>
      <c r="O197" s="45">
        <f>INDEX('Carbon Intensity - Nation'!B:B,MATCH(Network!K197,'Carbon Intensity - Nation'!A:A,0))*N197/1000</f>
        <v>1.7330781599999998</v>
      </c>
    </row>
    <row r="198" spans="1:15">
      <c r="A198" s="25">
        <v>197</v>
      </c>
      <c r="B198" s="2" t="s">
        <v>592</v>
      </c>
      <c r="C198" s="2" t="s">
        <v>71</v>
      </c>
      <c r="D198" s="2" t="s">
        <v>147</v>
      </c>
      <c r="E198" s="2" t="s">
        <v>318</v>
      </c>
      <c r="F198" s="2">
        <v>16</v>
      </c>
      <c r="G198" s="2" t="s">
        <v>593</v>
      </c>
      <c r="H198" s="2" t="s">
        <v>62</v>
      </c>
      <c r="I198" s="2">
        <v>91.96</v>
      </c>
      <c r="J198" s="2" t="s">
        <v>239</v>
      </c>
      <c r="K198" s="2" t="s">
        <v>14</v>
      </c>
      <c r="L198" s="43">
        <f>INDEX('KWh - Hardware'!B:B,MATCH(Network!D198,'KWh - Hardware'!A:A,0))*I198/100</f>
        <v>6.8969999999999995E-3</v>
      </c>
      <c r="M198" s="44">
        <f>INDEX('Carbon Intensity - Nation'!B:B,MATCH(Network!K198,'Carbon Intensity - Nation'!A:A,0))*L198</f>
        <v>2.4070529999999999</v>
      </c>
      <c r="N198" s="44">
        <f t="shared" si="3"/>
        <v>4.9658399999999991</v>
      </c>
      <c r="O198" s="45">
        <f>INDEX('Carbon Intensity - Nation'!B:B,MATCH(Network!K198,'Carbon Intensity - Nation'!A:A,0))*N198/1000</f>
        <v>1.7330781599999998</v>
      </c>
    </row>
    <row r="199" spans="1:15">
      <c r="A199" s="25">
        <v>198</v>
      </c>
      <c r="B199" s="2" t="s">
        <v>594</v>
      </c>
      <c r="C199" s="2" t="s">
        <v>71</v>
      </c>
      <c r="D199" s="2" t="s">
        <v>147</v>
      </c>
      <c r="E199" s="2" t="s">
        <v>199</v>
      </c>
      <c r="F199" s="2">
        <v>19</v>
      </c>
      <c r="G199" s="2" t="s">
        <v>595</v>
      </c>
      <c r="H199" s="2" t="s">
        <v>62</v>
      </c>
      <c r="I199" s="2">
        <v>91.67</v>
      </c>
      <c r="J199" s="2" t="s">
        <v>239</v>
      </c>
      <c r="K199" s="2" t="s">
        <v>14</v>
      </c>
      <c r="L199" s="43">
        <f>INDEX('KWh - Hardware'!B:B,MATCH(Network!D199,'KWh - Hardware'!A:A,0))*I199/100</f>
        <v>6.8752499999999994E-3</v>
      </c>
      <c r="M199" s="44">
        <f>INDEX('Carbon Intensity - Nation'!B:B,MATCH(Network!K199,'Carbon Intensity - Nation'!A:A,0))*L199</f>
        <v>2.39946225</v>
      </c>
      <c r="N199" s="44">
        <f t="shared" si="3"/>
        <v>4.9501799999999996</v>
      </c>
      <c r="O199" s="45">
        <f>INDEX('Carbon Intensity - Nation'!B:B,MATCH(Network!K199,'Carbon Intensity - Nation'!A:A,0))*N199/1000</f>
        <v>1.7276128199999998</v>
      </c>
    </row>
    <row r="200" spans="1:15">
      <c r="A200" s="25">
        <v>199</v>
      </c>
      <c r="B200" s="2" t="s">
        <v>596</v>
      </c>
      <c r="C200" s="2" t="s">
        <v>71</v>
      </c>
      <c r="D200" s="2" t="s">
        <v>147</v>
      </c>
      <c r="E200" s="2" t="s">
        <v>318</v>
      </c>
      <c r="F200" s="2">
        <v>17</v>
      </c>
      <c r="G200" s="2" t="s">
        <v>597</v>
      </c>
      <c r="H200" s="2" t="s">
        <v>137</v>
      </c>
      <c r="I200" s="2">
        <v>91.96</v>
      </c>
      <c r="J200" s="2" t="s">
        <v>239</v>
      </c>
      <c r="K200" s="2" t="s">
        <v>14</v>
      </c>
      <c r="L200" s="43">
        <f>INDEX('KWh - Hardware'!B:B,MATCH(Network!D200,'KWh - Hardware'!A:A,0))*I200/100</f>
        <v>6.8969999999999995E-3</v>
      </c>
      <c r="M200" s="44">
        <f>INDEX('Carbon Intensity - Nation'!B:B,MATCH(Network!K200,'Carbon Intensity - Nation'!A:A,0))*L200</f>
        <v>2.4070529999999999</v>
      </c>
      <c r="N200" s="44">
        <f t="shared" si="3"/>
        <v>4.9658399999999991</v>
      </c>
      <c r="O200" s="45">
        <f>INDEX('Carbon Intensity - Nation'!B:B,MATCH(Network!K200,'Carbon Intensity - Nation'!A:A,0))*N200/1000</f>
        <v>1.7330781599999998</v>
      </c>
    </row>
    <row r="201" spans="1:15">
      <c r="A201" s="25">
        <v>200</v>
      </c>
      <c r="B201" s="2" t="s">
        <v>598</v>
      </c>
      <c r="C201" s="2" t="s">
        <v>71</v>
      </c>
      <c r="D201" s="2" t="s">
        <v>147</v>
      </c>
      <c r="E201" s="2" t="s">
        <v>199</v>
      </c>
      <c r="F201" s="2">
        <v>12</v>
      </c>
      <c r="G201" s="2" t="s">
        <v>599</v>
      </c>
      <c r="H201" s="2" t="s">
        <v>62</v>
      </c>
      <c r="I201" s="2">
        <v>91.36999999999999</v>
      </c>
      <c r="J201" s="2" t="s">
        <v>239</v>
      </c>
      <c r="K201" s="2" t="s">
        <v>14</v>
      </c>
      <c r="L201" s="43">
        <f>INDEX('KWh - Hardware'!B:B,MATCH(Network!D201,'KWh - Hardware'!A:A,0))*I201/100</f>
        <v>6.8527499999999986E-3</v>
      </c>
      <c r="M201" s="44">
        <f>INDEX('Carbon Intensity - Nation'!B:B,MATCH(Network!K201,'Carbon Intensity - Nation'!A:A,0))*L201</f>
        <v>2.3916097499999993</v>
      </c>
      <c r="N201" s="44">
        <f t="shared" si="3"/>
        <v>4.9339799999999991</v>
      </c>
      <c r="O201" s="45">
        <f>INDEX('Carbon Intensity - Nation'!B:B,MATCH(Network!K201,'Carbon Intensity - Nation'!A:A,0))*N201/1000</f>
        <v>1.7219590199999997</v>
      </c>
    </row>
    <row r="202" spans="1:15">
      <c r="A202" s="25">
        <v>201</v>
      </c>
      <c r="B202" s="2" t="s">
        <v>600</v>
      </c>
      <c r="C202" s="2" t="s">
        <v>71</v>
      </c>
      <c r="D202" s="2" t="s">
        <v>147</v>
      </c>
      <c r="E202" s="2" t="s">
        <v>318</v>
      </c>
      <c r="F202" s="2">
        <v>22</v>
      </c>
      <c r="G202" s="2" t="s">
        <v>569</v>
      </c>
      <c r="H202" s="2" t="s">
        <v>109</v>
      </c>
      <c r="I202" s="2">
        <v>91.96</v>
      </c>
      <c r="J202" s="2" t="s">
        <v>239</v>
      </c>
      <c r="K202" s="2" t="s">
        <v>14</v>
      </c>
      <c r="L202" s="43">
        <f>INDEX('KWh - Hardware'!B:B,MATCH(Network!D202,'KWh - Hardware'!A:A,0))*I202/100</f>
        <v>6.8969999999999995E-3</v>
      </c>
      <c r="M202" s="44">
        <f>INDEX('Carbon Intensity - Nation'!B:B,MATCH(Network!K202,'Carbon Intensity - Nation'!A:A,0))*L202</f>
        <v>2.4070529999999999</v>
      </c>
      <c r="N202" s="44">
        <f t="shared" si="3"/>
        <v>4.9658399999999991</v>
      </c>
      <c r="O202" s="45">
        <f>INDEX('Carbon Intensity - Nation'!B:B,MATCH(Network!K202,'Carbon Intensity - Nation'!A:A,0))*N202/1000</f>
        <v>1.7330781599999998</v>
      </c>
    </row>
    <row r="203" spans="1:15">
      <c r="A203" s="25">
        <v>202</v>
      </c>
      <c r="B203" s="2" t="s">
        <v>601</v>
      </c>
      <c r="C203" s="2" t="s">
        <v>71</v>
      </c>
      <c r="D203" s="2" t="s">
        <v>147</v>
      </c>
      <c r="E203" s="2" t="s">
        <v>602</v>
      </c>
      <c r="F203" s="2">
        <v>17</v>
      </c>
      <c r="G203" s="2" t="s">
        <v>603</v>
      </c>
      <c r="H203" s="2" t="s">
        <v>62</v>
      </c>
      <c r="I203" s="2">
        <v>90.48</v>
      </c>
      <c r="J203" s="2" t="s">
        <v>239</v>
      </c>
      <c r="K203" s="2" t="s">
        <v>14</v>
      </c>
      <c r="L203" s="43">
        <f>INDEX('KWh - Hardware'!B:B,MATCH(Network!D203,'KWh - Hardware'!A:A,0))*I203/100</f>
        <v>6.7859999999999995E-3</v>
      </c>
      <c r="M203" s="44">
        <f>INDEX('Carbon Intensity - Nation'!B:B,MATCH(Network!K203,'Carbon Intensity - Nation'!A:A,0))*L203</f>
        <v>2.3683139999999998</v>
      </c>
      <c r="N203" s="44">
        <f t="shared" si="3"/>
        <v>4.8859199999999996</v>
      </c>
      <c r="O203" s="45">
        <f>INDEX('Carbon Intensity - Nation'!B:B,MATCH(Network!K203,'Carbon Intensity - Nation'!A:A,0))*N203/1000</f>
        <v>1.70518608</v>
      </c>
    </row>
    <row r="204" spans="1:15">
      <c r="A204" s="25">
        <v>203</v>
      </c>
      <c r="B204" s="2" t="s">
        <v>604</v>
      </c>
      <c r="C204" s="2" t="s">
        <v>71</v>
      </c>
      <c r="D204" s="2" t="s">
        <v>147</v>
      </c>
      <c r="E204" s="2" t="s">
        <v>199</v>
      </c>
      <c r="F204" s="2">
        <v>24</v>
      </c>
      <c r="G204" s="2" t="s">
        <v>605</v>
      </c>
      <c r="H204" s="2" t="s">
        <v>62</v>
      </c>
      <c r="I204" s="2">
        <v>91.96</v>
      </c>
      <c r="J204" s="2" t="s">
        <v>239</v>
      </c>
      <c r="K204" s="2" t="s">
        <v>14</v>
      </c>
      <c r="L204" s="43">
        <f>INDEX('KWh - Hardware'!B:B,MATCH(Network!D204,'KWh - Hardware'!A:A,0))*I204/100</f>
        <v>6.8969999999999995E-3</v>
      </c>
      <c r="M204" s="44">
        <f>INDEX('Carbon Intensity - Nation'!B:B,MATCH(Network!K204,'Carbon Intensity - Nation'!A:A,0))*L204</f>
        <v>2.4070529999999999</v>
      </c>
      <c r="N204" s="44">
        <f t="shared" si="3"/>
        <v>4.9658399999999991</v>
      </c>
      <c r="O204" s="45">
        <f>INDEX('Carbon Intensity - Nation'!B:B,MATCH(Network!K204,'Carbon Intensity - Nation'!A:A,0))*N204/1000</f>
        <v>1.7330781599999998</v>
      </c>
    </row>
    <row r="205" spans="1:15">
      <c r="A205" s="25">
        <v>204</v>
      </c>
      <c r="B205" s="2" t="s">
        <v>606</v>
      </c>
      <c r="C205" s="2" t="s">
        <v>71</v>
      </c>
      <c r="D205" s="2" t="s">
        <v>147</v>
      </c>
      <c r="E205" s="2" t="s">
        <v>208</v>
      </c>
      <c r="F205" s="2">
        <v>15</v>
      </c>
      <c r="G205" s="2" t="s">
        <v>607</v>
      </c>
      <c r="H205" s="2" t="s">
        <v>109</v>
      </c>
      <c r="I205" s="2">
        <v>91.67</v>
      </c>
      <c r="J205" s="2" t="s">
        <v>239</v>
      </c>
      <c r="K205" s="2" t="s">
        <v>14</v>
      </c>
      <c r="L205" s="43">
        <f>INDEX('KWh - Hardware'!B:B,MATCH(Network!D205,'KWh - Hardware'!A:A,0))*I205/100</f>
        <v>6.8752499999999994E-3</v>
      </c>
      <c r="M205" s="44">
        <f>INDEX('Carbon Intensity - Nation'!B:B,MATCH(Network!K205,'Carbon Intensity - Nation'!A:A,0))*L205</f>
        <v>2.39946225</v>
      </c>
      <c r="N205" s="44">
        <f t="shared" si="3"/>
        <v>4.9501799999999996</v>
      </c>
      <c r="O205" s="45">
        <f>INDEX('Carbon Intensity - Nation'!B:B,MATCH(Network!K205,'Carbon Intensity - Nation'!A:A,0))*N205/1000</f>
        <v>1.7276128199999998</v>
      </c>
    </row>
    <row r="206" spans="1:15">
      <c r="A206" s="25">
        <v>205</v>
      </c>
      <c r="B206" s="2" t="s">
        <v>608</v>
      </c>
      <c r="C206" s="2" t="s">
        <v>71</v>
      </c>
      <c r="D206" s="2" t="s">
        <v>147</v>
      </c>
      <c r="E206" s="2" t="s">
        <v>154</v>
      </c>
      <c r="F206" s="2">
        <v>10</v>
      </c>
      <c r="G206" s="2" t="s">
        <v>609</v>
      </c>
      <c r="H206" s="2" t="s">
        <v>68</v>
      </c>
      <c r="I206" s="2">
        <v>91.96</v>
      </c>
      <c r="J206" s="2" t="s">
        <v>239</v>
      </c>
      <c r="K206" s="2" t="s">
        <v>14</v>
      </c>
      <c r="L206" s="43">
        <f>INDEX('KWh - Hardware'!B:B,MATCH(Network!D206,'KWh - Hardware'!A:A,0))*I206/100</f>
        <v>6.8969999999999995E-3</v>
      </c>
      <c r="M206" s="44">
        <f>INDEX('Carbon Intensity - Nation'!B:B,MATCH(Network!K206,'Carbon Intensity - Nation'!A:A,0))*L206</f>
        <v>2.4070529999999999</v>
      </c>
      <c r="N206" s="44">
        <f t="shared" si="3"/>
        <v>4.9658399999999991</v>
      </c>
      <c r="O206" s="45">
        <f>INDEX('Carbon Intensity - Nation'!B:B,MATCH(Network!K206,'Carbon Intensity - Nation'!A:A,0))*N206/1000</f>
        <v>1.7330781599999998</v>
      </c>
    </row>
    <row r="207" spans="1:15">
      <c r="A207" s="25">
        <v>206</v>
      </c>
      <c r="B207" s="2" t="s">
        <v>610</v>
      </c>
      <c r="C207" s="2" t="s">
        <v>326</v>
      </c>
      <c r="D207" s="2" t="s">
        <v>65</v>
      </c>
      <c r="E207" s="2" t="s">
        <v>148</v>
      </c>
      <c r="F207" s="2">
        <v>12</v>
      </c>
      <c r="G207" s="2" t="s">
        <v>611</v>
      </c>
      <c r="H207" s="2" t="s">
        <v>137</v>
      </c>
      <c r="I207" s="2">
        <v>91.07</v>
      </c>
      <c r="J207" s="2" t="s">
        <v>133</v>
      </c>
      <c r="K207" s="2" t="s">
        <v>14</v>
      </c>
      <c r="L207" s="43">
        <f>INDEX('KWh - Hardware'!B:B,MATCH(Network!D207,'KWh - Hardware'!A:A,0))*I207/100</f>
        <v>6.8302499999999986E-3</v>
      </c>
      <c r="M207" s="44">
        <f>INDEX('Carbon Intensity - Nation'!B:B,MATCH(Network!K207,'Carbon Intensity - Nation'!A:A,0))*L207</f>
        <v>2.3837572499999995</v>
      </c>
      <c r="N207" s="44">
        <f t="shared" si="3"/>
        <v>4.9177799999999987</v>
      </c>
      <c r="O207" s="45">
        <f>INDEX('Carbon Intensity - Nation'!B:B,MATCH(Network!K207,'Carbon Intensity - Nation'!A:A,0))*N207/1000</f>
        <v>1.7163052199999995</v>
      </c>
    </row>
    <row r="208" spans="1:15">
      <c r="A208" s="25">
        <v>207</v>
      </c>
      <c r="B208" s="2" t="s">
        <v>612</v>
      </c>
      <c r="C208" s="2" t="s">
        <v>71</v>
      </c>
      <c r="D208" s="2" t="s">
        <v>147</v>
      </c>
      <c r="E208" s="2" t="s">
        <v>248</v>
      </c>
      <c r="F208" s="2">
        <v>25</v>
      </c>
      <c r="G208" s="2" t="s">
        <v>613</v>
      </c>
      <c r="H208" s="2" t="s">
        <v>137</v>
      </c>
      <c r="I208" s="2">
        <v>89.29</v>
      </c>
      <c r="J208" s="2" t="s">
        <v>133</v>
      </c>
      <c r="K208" s="2" t="s">
        <v>14</v>
      </c>
      <c r="L208" s="43">
        <f>INDEX('KWh - Hardware'!B:B,MATCH(Network!D208,'KWh - Hardware'!A:A,0))*I208/100</f>
        <v>6.6967500000000004E-3</v>
      </c>
      <c r="M208" s="44">
        <f>INDEX('Carbon Intensity - Nation'!B:B,MATCH(Network!K208,'Carbon Intensity - Nation'!A:A,0))*L208</f>
        <v>2.33716575</v>
      </c>
      <c r="N208" s="44">
        <f t="shared" si="3"/>
        <v>4.8216600000000005</v>
      </c>
      <c r="O208" s="45">
        <f>INDEX('Carbon Intensity - Nation'!B:B,MATCH(Network!K208,'Carbon Intensity - Nation'!A:A,0))*N208/1000</f>
        <v>1.68275934</v>
      </c>
    </row>
    <row r="209" spans="1:15">
      <c r="A209" s="25">
        <v>208</v>
      </c>
      <c r="B209" s="2" t="s">
        <v>614</v>
      </c>
      <c r="C209" s="2" t="s">
        <v>71</v>
      </c>
      <c r="D209" s="2" t="s">
        <v>147</v>
      </c>
      <c r="E209" s="2" t="s">
        <v>333</v>
      </c>
      <c r="F209" s="2">
        <v>8</v>
      </c>
      <c r="G209" s="2" t="s">
        <v>615</v>
      </c>
      <c r="H209" s="2" t="s">
        <v>109</v>
      </c>
      <c r="I209" s="2">
        <v>95.19</v>
      </c>
      <c r="J209" s="2" t="s">
        <v>616</v>
      </c>
      <c r="K209" s="2" t="s">
        <v>17</v>
      </c>
      <c r="L209" s="43">
        <f>INDEX('KWh - Hardware'!B:B,MATCH(Network!D209,'KWh - Hardware'!A:A,0))*I209/100</f>
        <v>7.1392499999999989E-3</v>
      </c>
      <c r="M209" s="44">
        <f>INDEX('Carbon Intensity - Nation'!B:B,MATCH(Network!K209,'Carbon Intensity - Nation'!A:A,0))*L209</f>
        <v>1.5235159499999997</v>
      </c>
      <c r="N209" s="44">
        <f t="shared" si="3"/>
        <v>5.1402599999999987</v>
      </c>
      <c r="O209" s="45">
        <f>INDEX('Carbon Intensity - Nation'!B:B,MATCH(Network!K209,'Carbon Intensity - Nation'!A:A,0))*N209/1000</f>
        <v>1.0969314839999997</v>
      </c>
    </row>
    <row r="210" spans="1:15">
      <c r="A210" s="25">
        <v>209</v>
      </c>
      <c r="B210" s="2" t="s">
        <v>617</v>
      </c>
      <c r="C210" s="2" t="s">
        <v>58</v>
      </c>
      <c r="D210" s="2" t="s">
        <v>65</v>
      </c>
      <c r="E210" s="2" t="s">
        <v>318</v>
      </c>
      <c r="F210" s="2">
        <v>8</v>
      </c>
      <c r="G210" s="2" t="s">
        <v>291</v>
      </c>
      <c r="H210" s="2" t="s">
        <v>62</v>
      </c>
      <c r="I210" s="2">
        <v>90.77</v>
      </c>
      <c r="J210" s="2" t="s">
        <v>461</v>
      </c>
      <c r="K210" s="2" t="s">
        <v>14</v>
      </c>
      <c r="L210" s="43">
        <f>INDEX('KWh - Hardware'!B:B,MATCH(Network!D210,'KWh - Hardware'!A:A,0))*I210/100</f>
        <v>6.8077499999999987E-3</v>
      </c>
      <c r="M210" s="44">
        <f>INDEX('Carbon Intensity - Nation'!B:B,MATCH(Network!K210,'Carbon Intensity - Nation'!A:A,0))*L210</f>
        <v>2.3759047499999997</v>
      </c>
      <c r="N210" s="44">
        <f t="shared" si="3"/>
        <v>4.9015799999999992</v>
      </c>
      <c r="O210" s="45">
        <f>INDEX('Carbon Intensity - Nation'!B:B,MATCH(Network!K210,'Carbon Intensity - Nation'!A:A,0))*N210/1000</f>
        <v>1.7106514199999996</v>
      </c>
    </row>
    <row r="211" spans="1:15">
      <c r="A211" s="25">
        <v>210</v>
      </c>
      <c r="B211" s="2" t="s">
        <v>618</v>
      </c>
      <c r="C211" s="2" t="s">
        <v>58</v>
      </c>
      <c r="D211" s="2" t="s">
        <v>65</v>
      </c>
      <c r="E211" s="2" t="s">
        <v>619</v>
      </c>
      <c r="F211" s="2">
        <v>19</v>
      </c>
      <c r="G211" s="2" t="s">
        <v>620</v>
      </c>
      <c r="H211" s="2" t="s">
        <v>68</v>
      </c>
      <c r="I211" s="2">
        <v>91.07</v>
      </c>
      <c r="J211" s="2" t="s">
        <v>133</v>
      </c>
      <c r="K211" s="2" t="s">
        <v>14</v>
      </c>
      <c r="L211" s="43">
        <f>INDEX('KWh - Hardware'!B:B,MATCH(Network!D211,'KWh - Hardware'!A:A,0))*I211/100</f>
        <v>6.8302499999999986E-3</v>
      </c>
      <c r="M211" s="44">
        <f>INDEX('Carbon Intensity - Nation'!B:B,MATCH(Network!K211,'Carbon Intensity - Nation'!A:A,0))*L211</f>
        <v>2.3837572499999995</v>
      </c>
      <c r="N211" s="44">
        <f t="shared" si="3"/>
        <v>4.9177799999999987</v>
      </c>
      <c r="O211" s="45">
        <f>INDEX('Carbon Intensity - Nation'!B:B,MATCH(Network!K211,'Carbon Intensity - Nation'!A:A,0))*N211/1000</f>
        <v>1.7163052199999995</v>
      </c>
    </row>
    <row r="212" spans="1:15">
      <c r="A212" s="25">
        <v>211</v>
      </c>
      <c r="B212" s="2" t="s">
        <v>621</v>
      </c>
      <c r="C212" s="2" t="s">
        <v>58</v>
      </c>
      <c r="D212" s="2" t="s">
        <v>65</v>
      </c>
      <c r="E212" s="2" t="s">
        <v>282</v>
      </c>
      <c r="F212" s="2">
        <v>25</v>
      </c>
      <c r="G212" s="2" t="s">
        <v>291</v>
      </c>
      <c r="H212" s="2" t="s">
        <v>137</v>
      </c>
      <c r="I212" s="2">
        <v>91.96</v>
      </c>
      <c r="J212" s="2" t="s">
        <v>239</v>
      </c>
      <c r="K212" s="2" t="s">
        <v>14</v>
      </c>
      <c r="L212" s="43">
        <f>INDEX('KWh - Hardware'!B:B,MATCH(Network!D212,'KWh - Hardware'!A:A,0))*I212/100</f>
        <v>6.8969999999999995E-3</v>
      </c>
      <c r="M212" s="44">
        <f>INDEX('Carbon Intensity - Nation'!B:B,MATCH(Network!K212,'Carbon Intensity - Nation'!A:A,0))*L212</f>
        <v>2.4070529999999999</v>
      </c>
      <c r="N212" s="44">
        <f t="shared" si="3"/>
        <v>4.9658399999999991</v>
      </c>
      <c r="O212" s="45">
        <f>INDEX('Carbon Intensity - Nation'!B:B,MATCH(Network!K212,'Carbon Intensity - Nation'!A:A,0))*N212/1000</f>
        <v>1.7330781599999998</v>
      </c>
    </row>
    <row r="213" spans="1:15">
      <c r="A213" s="25">
        <v>212</v>
      </c>
      <c r="B213" s="2" t="s">
        <v>622</v>
      </c>
      <c r="C213" s="2" t="s">
        <v>58</v>
      </c>
      <c r="D213" s="2" t="s">
        <v>65</v>
      </c>
      <c r="E213" s="2" t="s">
        <v>154</v>
      </c>
      <c r="F213" s="2">
        <v>25</v>
      </c>
      <c r="G213" s="2" t="s">
        <v>623</v>
      </c>
      <c r="H213" s="2" t="s">
        <v>150</v>
      </c>
      <c r="I213" s="2">
        <v>84.23</v>
      </c>
      <c r="J213" s="2" t="s">
        <v>133</v>
      </c>
      <c r="K213" s="2" t="s">
        <v>14</v>
      </c>
      <c r="L213" s="43">
        <f>INDEX('KWh - Hardware'!B:B,MATCH(Network!D213,'KWh - Hardware'!A:A,0))*I213/100</f>
        <v>6.3172499999999999E-3</v>
      </c>
      <c r="M213" s="44">
        <f>INDEX('Carbon Intensity - Nation'!B:B,MATCH(Network!K213,'Carbon Intensity - Nation'!A:A,0))*L213</f>
        <v>2.2047202499999998</v>
      </c>
      <c r="N213" s="44">
        <f t="shared" si="3"/>
        <v>4.5484200000000001</v>
      </c>
      <c r="O213" s="45">
        <f>INDEX('Carbon Intensity - Nation'!B:B,MATCH(Network!K213,'Carbon Intensity - Nation'!A:A,0))*N213/1000</f>
        <v>1.5873985800000001</v>
      </c>
    </row>
    <row r="214" spans="1:15">
      <c r="A214" s="25">
        <v>213</v>
      </c>
      <c r="B214" s="2" t="s">
        <v>624</v>
      </c>
      <c r="C214" s="2" t="s">
        <v>71</v>
      </c>
      <c r="D214" s="2" t="s">
        <v>147</v>
      </c>
      <c r="E214" s="2" t="s">
        <v>243</v>
      </c>
      <c r="F214" s="2">
        <v>8</v>
      </c>
      <c r="G214" s="2" t="s">
        <v>625</v>
      </c>
      <c r="H214" s="2" t="s">
        <v>62</v>
      </c>
      <c r="I214" s="2">
        <v>91.96</v>
      </c>
      <c r="J214" s="2" t="s">
        <v>75</v>
      </c>
      <c r="K214" s="2" t="s">
        <v>17</v>
      </c>
      <c r="L214" s="43">
        <f>INDEX('KWh - Hardware'!B:B,MATCH(Network!D214,'KWh - Hardware'!A:A,0))*I214/100</f>
        <v>6.8969999999999995E-3</v>
      </c>
      <c r="M214" s="44">
        <f>INDEX('Carbon Intensity - Nation'!B:B,MATCH(Network!K214,'Carbon Intensity - Nation'!A:A,0))*L214</f>
        <v>1.4718198</v>
      </c>
      <c r="N214" s="44">
        <f t="shared" si="3"/>
        <v>4.9658399999999991</v>
      </c>
      <c r="O214" s="45">
        <f>INDEX('Carbon Intensity - Nation'!B:B,MATCH(Network!K214,'Carbon Intensity - Nation'!A:A,0))*N214/1000</f>
        <v>1.0597102559999998</v>
      </c>
    </row>
    <row r="215" spans="1:15">
      <c r="A215" s="25">
        <v>214</v>
      </c>
      <c r="B215" s="2" t="s">
        <v>626</v>
      </c>
      <c r="C215" s="2" t="s">
        <v>58</v>
      </c>
      <c r="D215" s="2" t="s">
        <v>65</v>
      </c>
      <c r="E215" s="2" t="s">
        <v>627</v>
      </c>
      <c r="F215" s="2">
        <v>8</v>
      </c>
      <c r="G215" s="2" t="s">
        <v>628</v>
      </c>
      <c r="H215" s="2" t="s">
        <v>62</v>
      </c>
      <c r="I215" s="2">
        <v>90.48</v>
      </c>
      <c r="J215" s="2" t="s">
        <v>629</v>
      </c>
      <c r="K215" s="2" t="s">
        <v>17</v>
      </c>
      <c r="L215" s="43">
        <f>INDEX('KWh - Hardware'!B:B,MATCH(Network!D215,'KWh - Hardware'!A:A,0))*I215/100</f>
        <v>6.7859999999999995E-3</v>
      </c>
      <c r="M215" s="44">
        <f>INDEX('Carbon Intensity - Nation'!B:B,MATCH(Network!K215,'Carbon Intensity - Nation'!A:A,0))*L215</f>
        <v>1.4481324</v>
      </c>
      <c r="N215" s="44">
        <f t="shared" si="3"/>
        <v>4.8859199999999996</v>
      </c>
      <c r="O215" s="45">
        <f>INDEX('Carbon Intensity - Nation'!B:B,MATCH(Network!K215,'Carbon Intensity - Nation'!A:A,0))*N215/1000</f>
        <v>1.0426553280000002</v>
      </c>
    </row>
    <row r="216" spans="1:15">
      <c r="A216" s="25">
        <v>215</v>
      </c>
      <c r="B216" s="2" t="s">
        <v>630</v>
      </c>
      <c r="C216" s="2" t="s">
        <v>71</v>
      </c>
      <c r="D216" s="2" t="s">
        <v>631</v>
      </c>
      <c r="E216" s="2" t="s">
        <v>632</v>
      </c>
      <c r="F216" s="2">
        <v>1</v>
      </c>
      <c r="G216" s="2" t="s">
        <v>633</v>
      </c>
      <c r="H216" s="2" t="s">
        <v>68</v>
      </c>
      <c r="I216" s="2">
        <v>91.96</v>
      </c>
      <c r="J216" s="2" t="s">
        <v>634</v>
      </c>
      <c r="K216" s="2" t="s">
        <v>10</v>
      </c>
      <c r="L216" s="43">
        <f>INDEX('KWh - Hardware'!B:B,MATCH(Network!D216,'KWh - Hardware'!A:A,0))*I216/100</f>
        <v>9.1959999999999993E-3</v>
      </c>
      <c r="M216" s="44">
        <f>INDEX('Carbon Intensity - Nation'!B:B,MATCH(Network!K216,'Carbon Intensity - Nation'!A:A,0))*L216</f>
        <v>6.0325759999999997</v>
      </c>
      <c r="N216" s="44">
        <f t="shared" si="3"/>
        <v>6.6211199999999995</v>
      </c>
      <c r="O216" s="45">
        <f>INDEX('Carbon Intensity - Nation'!B:B,MATCH(Network!K216,'Carbon Intensity - Nation'!A:A,0))*N216/1000</f>
        <v>4.3434547199999995</v>
      </c>
    </row>
    <row r="217" spans="1:15">
      <c r="A217" s="25">
        <v>216</v>
      </c>
      <c r="B217" s="2" t="s">
        <v>635</v>
      </c>
      <c r="C217" s="2" t="s">
        <v>71</v>
      </c>
      <c r="D217" s="2" t="s">
        <v>147</v>
      </c>
      <c r="E217" s="2" t="s">
        <v>636</v>
      </c>
      <c r="F217" s="2">
        <v>25</v>
      </c>
      <c r="G217" s="2" t="s">
        <v>637</v>
      </c>
      <c r="H217" s="2" t="s">
        <v>62</v>
      </c>
      <c r="I217" s="2">
        <v>91.96</v>
      </c>
      <c r="J217" s="2" t="s">
        <v>638</v>
      </c>
      <c r="K217" s="2" t="s">
        <v>26</v>
      </c>
      <c r="L217" s="43">
        <f>INDEX('KWh - Hardware'!B:B,MATCH(Network!D217,'KWh - Hardware'!A:A,0))*I217/100</f>
        <v>6.8969999999999995E-3</v>
      </c>
      <c r="M217" s="44">
        <f>INDEX('Carbon Intensity - Nation'!B:B,MATCH(Network!K217,'Carbon Intensity - Nation'!A:A,0))*L217</f>
        <v>1.5725159999999998</v>
      </c>
      <c r="N217" s="44">
        <f t="shared" si="3"/>
        <v>4.9658399999999991</v>
      </c>
      <c r="O217" s="45">
        <f>INDEX('Carbon Intensity - Nation'!B:B,MATCH(Network!K217,'Carbon Intensity - Nation'!A:A,0))*N217/1000</f>
        <v>1.1322115199999998</v>
      </c>
    </row>
    <row r="218" spans="1:15">
      <c r="A218" s="25">
        <v>217</v>
      </c>
      <c r="B218" s="2" t="s">
        <v>639</v>
      </c>
      <c r="C218" s="2" t="s">
        <v>71</v>
      </c>
      <c r="D218" s="2" t="s">
        <v>147</v>
      </c>
      <c r="E218" s="2" t="s">
        <v>640</v>
      </c>
      <c r="F218" s="2">
        <v>8</v>
      </c>
      <c r="G218" s="2" t="s">
        <v>641</v>
      </c>
      <c r="H218" s="2" t="s">
        <v>68</v>
      </c>
      <c r="I218" s="2">
        <v>91.96</v>
      </c>
      <c r="J218" s="2" t="s">
        <v>441</v>
      </c>
      <c r="K218" s="2" t="s">
        <v>17</v>
      </c>
      <c r="L218" s="43">
        <f>INDEX('KWh - Hardware'!B:B,MATCH(Network!D218,'KWh - Hardware'!A:A,0))*I218/100</f>
        <v>6.8969999999999995E-3</v>
      </c>
      <c r="M218" s="44">
        <f>INDEX('Carbon Intensity - Nation'!B:B,MATCH(Network!K218,'Carbon Intensity - Nation'!A:A,0))*L218</f>
        <v>1.4718198</v>
      </c>
      <c r="N218" s="44">
        <f t="shared" si="3"/>
        <v>4.9658399999999991</v>
      </c>
      <c r="O218" s="45">
        <f>INDEX('Carbon Intensity - Nation'!B:B,MATCH(Network!K218,'Carbon Intensity - Nation'!A:A,0))*N218/1000</f>
        <v>1.0597102559999998</v>
      </c>
    </row>
    <row r="219" spans="1:15">
      <c r="A219" s="25">
        <v>218</v>
      </c>
      <c r="B219" s="2" t="s">
        <v>642</v>
      </c>
      <c r="C219" s="2" t="s">
        <v>58</v>
      </c>
      <c r="D219" s="2" t="s">
        <v>65</v>
      </c>
      <c r="E219" s="2" t="s">
        <v>199</v>
      </c>
      <c r="F219" s="2">
        <v>25</v>
      </c>
      <c r="G219" s="2" t="s">
        <v>643</v>
      </c>
      <c r="H219" s="2" t="s">
        <v>62</v>
      </c>
      <c r="I219" s="2">
        <v>91.67</v>
      </c>
      <c r="J219" s="2" t="s">
        <v>644</v>
      </c>
      <c r="K219" s="2" t="s">
        <v>14</v>
      </c>
      <c r="L219" s="43">
        <f>INDEX('KWh - Hardware'!B:B,MATCH(Network!D219,'KWh - Hardware'!A:A,0))*I219/100</f>
        <v>6.8752499999999994E-3</v>
      </c>
      <c r="M219" s="44">
        <f>INDEX('Carbon Intensity - Nation'!B:B,MATCH(Network!K219,'Carbon Intensity - Nation'!A:A,0))*L219</f>
        <v>2.39946225</v>
      </c>
      <c r="N219" s="44">
        <f t="shared" si="3"/>
        <v>4.9501799999999996</v>
      </c>
      <c r="O219" s="45">
        <f>INDEX('Carbon Intensity - Nation'!B:B,MATCH(Network!K219,'Carbon Intensity - Nation'!A:A,0))*N219/1000</f>
        <v>1.7276128199999998</v>
      </c>
    </row>
    <row r="220" spans="1:15">
      <c r="A220" s="25">
        <v>219</v>
      </c>
      <c r="B220" s="2" t="s">
        <v>645</v>
      </c>
      <c r="C220" s="2" t="s">
        <v>71</v>
      </c>
      <c r="D220" s="2" t="s">
        <v>631</v>
      </c>
      <c r="E220" s="2" t="s">
        <v>130</v>
      </c>
      <c r="F220" s="2">
        <v>1</v>
      </c>
      <c r="G220" s="2" t="s">
        <v>646</v>
      </c>
      <c r="H220" s="2" t="s">
        <v>62</v>
      </c>
      <c r="I220" s="2">
        <v>91.67</v>
      </c>
      <c r="J220" s="2" t="s">
        <v>647</v>
      </c>
      <c r="K220" s="2" t="s">
        <v>25</v>
      </c>
      <c r="L220" s="43">
        <f>INDEX('KWh - Hardware'!B:B,MATCH(Network!D220,'KWh - Hardware'!A:A,0))*I220/100</f>
        <v>9.1670000000000015E-3</v>
      </c>
      <c r="M220" s="44">
        <f>INDEX('Carbon Intensity - Nation'!B:B,MATCH(Network!K220,'Carbon Intensity - Nation'!A:A,0))*L220</f>
        <v>0.12833800000000001</v>
      </c>
      <c r="N220" s="44">
        <f t="shared" si="3"/>
        <v>6.6002400000000012</v>
      </c>
      <c r="O220" s="45">
        <f>INDEX('Carbon Intensity - Nation'!B:B,MATCH(Network!K220,'Carbon Intensity - Nation'!A:A,0))*N220/1000</f>
        <v>9.2403360000000018E-2</v>
      </c>
    </row>
    <row r="221" spans="1:15">
      <c r="A221" s="25">
        <v>220</v>
      </c>
      <c r="B221" s="2" t="s">
        <v>648</v>
      </c>
      <c r="C221" s="2" t="s">
        <v>71</v>
      </c>
      <c r="D221" s="2" t="s">
        <v>631</v>
      </c>
      <c r="E221" s="2" t="s">
        <v>248</v>
      </c>
      <c r="F221" s="2">
        <v>8</v>
      </c>
      <c r="G221" s="2" t="s">
        <v>532</v>
      </c>
      <c r="H221" s="2" t="s">
        <v>62</v>
      </c>
      <c r="I221" s="2">
        <v>88.39</v>
      </c>
      <c r="J221" s="2" t="s">
        <v>647</v>
      </c>
      <c r="K221" s="2" t="s">
        <v>25</v>
      </c>
      <c r="L221" s="43">
        <f>INDEX('KWh - Hardware'!B:B,MATCH(Network!D221,'KWh - Hardware'!A:A,0))*I221/100</f>
        <v>8.8389999999999996E-3</v>
      </c>
      <c r="M221" s="44">
        <f>INDEX('Carbon Intensity - Nation'!B:B,MATCH(Network!K221,'Carbon Intensity - Nation'!A:A,0))*L221</f>
        <v>0.12374599999999999</v>
      </c>
      <c r="N221" s="44">
        <f t="shared" si="3"/>
        <v>6.3640799999999995</v>
      </c>
      <c r="O221" s="45">
        <f>INDEX('Carbon Intensity - Nation'!B:B,MATCH(Network!K221,'Carbon Intensity - Nation'!A:A,0))*N221/1000</f>
        <v>8.9097119999999988E-2</v>
      </c>
    </row>
    <row r="222" spans="1:15">
      <c r="A222" s="25">
        <v>221</v>
      </c>
      <c r="B222" s="2" t="s">
        <v>649</v>
      </c>
      <c r="C222" s="2" t="s">
        <v>58</v>
      </c>
      <c r="D222" s="2" t="s">
        <v>65</v>
      </c>
      <c r="E222" s="2" t="s">
        <v>650</v>
      </c>
      <c r="F222" s="2">
        <v>8</v>
      </c>
      <c r="G222" s="2" t="s">
        <v>97</v>
      </c>
      <c r="H222" s="2" t="s">
        <v>62</v>
      </c>
      <c r="I222" s="2">
        <v>91.07</v>
      </c>
      <c r="J222" s="2" t="s">
        <v>644</v>
      </c>
      <c r="K222" s="2" t="s">
        <v>14</v>
      </c>
      <c r="L222" s="43">
        <f>INDEX('KWh - Hardware'!B:B,MATCH(Network!D222,'KWh - Hardware'!A:A,0))*I222/100</f>
        <v>6.8302499999999986E-3</v>
      </c>
      <c r="M222" s="44">
        <f>INDEX('Carbon Intensity - Nation'!B:B,MATCH(Network!K222,'Carbon Intensity - Nation'!A:A,0))*L222</f>
        <v>2.3837572499999995</v>
      </c>
      <c r="N222" s="44">
        <f t="shared" si="3"/>
        <v>4.9177799999999987</v>
      </c>
      <c r="O222" s="45">
        <f>INDEX('Carbon Intensity - Nation'!B:B,MATCH(Network!K222,'Carbon Intensity - Nation'!A:A,0))*N222/1000</f>
        <v>1.7163052199999995</v>
      </c>
    </row>
    <row r="223" spans="1:15">
      <c r="A223" s="25">
        <v>222</v>
      </c>
      <c r="B223" s="2" t="s">
        <v>651</v>
      </c>
      <c r="C223" s="2" t="s">
        <v>58</v>
      </c>
      <c r="D223" s="2" t="s">
        <v>65</v>
      </c>
      <c r="E223" s="2" t="s">
        <v>135</v>
      </c>
      <c r="F223" s="2">
        <v>23</v>
      </c>
      <c r="G223" s="2" t="s">
        <v>652</v>
      </c>
      <c r="H223" s="2" t="s">
        <v>137</v>
      </c>
      <c r="I223" s="2">
        <v>91.96</v>
      </c>
      <c r="J223" s="2" t="s">
        <v>133</v>
      </c>
      <c r="K223" s="2" t="s">
        <v>14</v>
      </c>
      <c r="L223" s="43">
        <f>INDEX('KWh - Hardware'!B:B,MATCH(Network!D223,'KWh - Hardware'!A:A,0))*I223/100</f>
        <v>6.8969999999999995E-3</v>
      </c>
      <c r="M223" s="44">
        <f>INDEX('Carbon Intensity - Nation'!B:B,MATCH(Network!K223,'Carbon Intensity - Nation'!A:A,0))*L223</f>
        <v>2.4070529999999999</v>
      </c>
      <c r="N223" s="44">
        <f t="shared" si="3"/>
        <v>4.9658399999999991</v>
      </c>
      <c r="O223" s="45">
        <f>INDEX('Carbon Intensity - Nation'!B:B,MATCH(Network!K223,'Carbon Intensity - Nation'!A:A,0))*N223/1000</f>
        <v>1.7330781599999998</v>
      </c>
    </row>
    <row r="224" spans="1:15">
      <c r="A224" s="25">
        <v>223</v>
      </c>
      <c r="B224" s="2" t="s">
        <v>653</v>
      </c>
      <c r="C224" s="2" t="s">
        <v>58</v>
      </c>
      <c r="D224" s="2" t="s">
        <v>65</v>
      </c>
      <c r="E224" s="2" t="s">
        <v>205</v>
      </c>
      <c r="F224" s="2">
        <v>23</v>
      </c>
      <c r="G224" s="2" t="s">
        <v>654</v>
      </c>
      <c r="H224" s="2" t="s">
        <v>62</v>
      </c>
      <c r="I224" s="2">
        <v>90.18</v>
      </c>
      <c r="J224" s="2" t="s">
        <v>133</v>
      </c>
      <c r="K224" s="2" t="s">
        <v>14</v>
      </c>
      <c r="L224" s="43">
        <f>INDEX('KWh - Hardware'!B:B,MATCH(Network!D224,'KWh - Hardware'!A:A,0))*I224/100</f>
        <v>6.7635000000000004E-3</v>
      </c>
      <c r="M224" s="44">
        <f>INDEX('Carbon Intensity - Nation'!B:B,MATCH(Network!K224,'Carbon Intensity - Nation'!A:A,0))*L224</f>
        <v>2.3604615</v>
      </c>
      <c r="N224" s="44">
        <f t="shared" si="3"/>
        <v>4.8697200000000009</v>
      </c>
      <c r="O224" s="45">
        <f>INDEX('Carbon Intensity - Nation'!B:B,MATCH(Network!K224,'Carbon Intensity - Nation'!A:A,0))*N224/1000</f>
        <v>1.6995322800000003</v>
      </c>
    </row>
    <row r="225" spans="1:15">
      <c r="A225" s="25">
        <v>224</v>
      </c>
      <c r="B225" s="2" t="s">
        <v>655</v>
      </c>
      <c r="C225" s="2" t="s">
        <v>58</v>
      </c>
      <c r="D225" s="2" t="s">
        <v>65</v>
      </c>
      <c r="E225" s="2" t="s">
        <v>656</v>
      </c>
      <c r="F225" s="2">
        <v>19</v>
      </c>
      <c r="G225" s="2" t="s">
        <v>657</v>
      </c>
      <c r="H225" s="2" t="s">
        <v>81</v>
      </c>
      <c r="I225" s="2">
        <v>91.96</v>
      </c>
      <c r="J225" s="2" t="s">
        <v>23</v>
      </c>
      <c r="K225" s="2" t="s">
        <v>23</v>
      </c>
      <c r="L225" s="43">
        <f>INDEX('KWh - Hardware'!B:B,MATCH(Network!D225,'KWh - Hardware'!A:A,0))*I225/100</f>
        <v>6.8969999999999995E-3</v>
      </c>
      <c r="M225" s="44">
        <f>INDEX('Carbon Intensity - Nation'!B:B,MATCH(Network!K225,'Carbon Intensity - Nation'!A:A,0))*L225</f>
        <v>2.8139759999999998</v>
      </c>
      <c r="N225" s="44">
        <f t="shared" si="3"/>
        <v>4.9658399999999991</v>
      </c>
      <c r="O225" s="45">
        <f>INDEX('Carbon Intensity - Nation'!B:B,MATCH(Network!K225,'Carbon Intensity - Nation'!A:A,0))*N225/1000</f>
        <v>2.0260627199999997</v>
      </c>
    </row>
    <row r="226" spans="1:15">
      <c r="A226" s="25">
        <v>225</v>
      </c>
      <c r="B226" s="2" t="s">
        <v>658</v>
      </c>
      <c r="C226" s="2" t="s">
        <v>358</v>
      </c>
      <c r="D226" s="2" t="s">
        <v>59</v>
      </c>
      <c r="E226" s="2" t="s">
        <v>393</v>
      </c>
      <c r="F226" s="2">
        <v>0</v>
      </c>
      <c r="G226" s="2" t="s">
        <v>659</v>
      </c>
      <c r="H226" s="2" t="s">
        <v>364</v>
      </c>
      <c r="I226" s="2">
        <v>8.33</v>
      </c>
      <c r="J226" s="2" t="s">
        <v>75</v>
      </c>
      <c r="K226" s="2" t="s">
        <v>17</v>
      </c>
      <c r="L226" s="43">
        <f>INDEX('KWh - Hardware'!B:B,MATCH(Network!D226,'KWh - Hardware'!A:A,0))*I226/100</f>
        <v>8.3299999999999997E-4</v>
      </c>
      <c r="M226" s="44">
        <f>INDEX('Carbon Intensity - Nation'!B:B,MATCH(Network!K226,'Carbon Intensity - Nation'!A:A,0))*L226</f>
        <v>0.17776220000000001</v>
      </c>
      <c r="N226" s="44">
        <f t="shared" si="3"/>
        <v>0.59975999999999996</v>
      </c>
      <c r="O226" s="45">
        <f>INDEX('Carbon Intensity - Nation'!B:B,MATCH(Network!K226,'Carbon Intensity - Nation'!A:A,0))*N226/1000</f>
        <v>0.12798878399999999</v>
      </c>
    </row>
    <row r="227" spans="1:15">
      <c r="A227" s="25">
        <v>226</v>
      </c>
      <c r="B227" s="2" t="s">
        <v>660</v>
      </c>
      <c r="C227" s="2" t="s">
        <v>58</v>
      </c>
      <c r="D227" s="2" t="s">
        <v>65</v>
      </c>
      <c r="E227" s="2" t="s">
        <v>185</v>
      </c>
      <c r="F227" s="2">
        <v>8</v>
      </c>
      <c r="G227" s="2" t="s">
        <v>661</v>
      </c>
      <c r="H227" s="2" t="s">
        <v>62</v>
      </c>
      <c r="I227" s="2">
        <v>91.96</v>
      </c>
      <c r="J227" s="2" t="s">
        <v>662</v>
      </c>
      <c r="K227" s="2" t="s">
        <v>27</v>
      </c>
      <c r="L227" s="43">
        <f>INDEX('KWh - Hardware'!B:B,MATCH(Network!D227,'KWh - Hardware'!A:A,0))*I227/100</f>
        <v>6.8969999999999995E-3</v>
      </c>
      <c r="M227" s="44">
        <f>INDEX('Carbon Intensity - Nation'!B:B,MATCH(Network!K227,'Carbon Intensity - Nation'!A:A,0))*L227</f>
        <v>2.6591624894999999</v>
      </c>
      <c r="N227" s="44">
        <f t="shared" si="3"/>
        <v>4.9658399999999991</v>
      </c>
      <c r="O227" s="45">
        <f>INDEX('Carbon Intensity - Nation'!B:B,MATCH(Network!K227,'Carbon Intensity - Nation'!A:A,0))*N227/1000</f>
        <v>1.9145969924399997</v>
      </c>
    </row>
    <row r="228" spans="1:15">
      <c r="A228" s="25">
        <v>227</v>
      </c>
      <c r="B228" s="2" t="s">
        <v>663</v>
      </c>
      <c r="C228" s="2" t="s">
        <v>58</v>
      </c>
      <c r="D228" s="2" t="s">
        <v>65</v>
      </c>
      <c r="E228" s="2" t="s">
        <v>101</v>
      </c>
      <c r="F228" s="2">
        <v>8</v>
      </c>
      <c r="G228" s="2" t="s">
        <v>664</v>
      </c>
      <c r="H228" s="2" t="s">
        <v>62</v>
      </c>
      <c r="I228" s="2">
        <v>91.96</v>
      </c>
      <c r="J228" s="2" t="s">
        <v>662</v>
      </c>
      <c r="K228" s="2" t="s">
        <v>27</v>
      </c>
      <c r="L228" s="43">
        <f>INDEX('KWh - Hardware'!B:B,MATCH(Network!D228,'KWh - Hardware'!A:A,0))*I228/100</f>
        <v>6.8969999999999995E-3</v>
      </c>
      <c r="M228" s="44">
        <f>INDEX('Carbon Intensity - Nation'!B:B,MATCH(Network!K228,'Carbon Intensity - Nation'!A:A,0))*L228</f>
        <v>2.6591624894999999</v>
      </c>
      <c r="N228" s="44">
        <f t="shared" si="3"/>
        <v>4.9658399999999991</v>
      </c>
      <c r="O228" s="45">
        <f>INDEX('Carbon Intensity - Nation'!B:B,MATCH(Network!K228,'Carbon Intensity - Nation'!A:A,0))*N228/1000</f>
        <v>1.9145969924399997</v>
      </c>
    </row>
    <row r="229" spans="1:15">
      <c r="A229" s="25">
        <v>228</v>
      </c>
      <c r="B229" s="2" t="s">
        <v>665</v>
      </c>
      <c r="C229" s="2" t="s">
        <v>58</v>
      </c>
      <c r="D229" s="2" t="s">
        <v>65</v>
      </c>
      <c r="E229" s="2" t="s">
        <v>101</v>
      </c>
      <c r="F229" s="2">
        <v>15</v>
      </c>
      <c r="G229" s="2" t="s">
        <v>463</v>
      </c>
      <c r="H229" s="2" t="s">
        <v>62</v>
      </c>
      <c r="I229" s="2">
        <v>91.96</v>
      </c>
      <c r="J229" s="2" t="s">
        <v>662</v>
      </c>
      <c r="K229" s="2" t="s">
        <v>27</v>
      </c>
      <c r="L229" s="43">
        <f>INDEX('KWh - Hardware'!B:B,MATCH(Network!D229,'KWh - Hardware'!A:A,0))*I229/100</f>
        <v>6.8969999999999995E-3</v>
      </c>
      <c r="M229" s="44">
        <f>INDEX('Carbon Intensity - Nation'!B:B,MATCH(Network!K229,'Carbon Intensity - Nation'!A:A,0))*L229</f>
        <v>2.6591624894999999</v>
      </c>
      <c r="N229" s="44">
        <f t="shared" si="3"/>
        <v>4.9658399999999991</v>
      </c>
      <c r="O229" s="45">
        <f>INDEX('Carbon Intensity - Nation'!B:B,MATCH(Network!K229,'Carbon Intensity - Nation'!A:A,0))*N229/1000</f>
        <v>1.9145969924399997</v>
      </c>
    </row>
    <row r="230" spans="1:15">
      <c r="A230" s="25">
        <v>229</v>
      </c>
      <c r="B230" s="2" t="s">
        <v>666</v>
      </c>
      <c r="C230" s="2" t="s">
        <v>71</v>
      </c>
      <c r="D230" s="2" t="s">
        <v>631</v>
      </c>
      <c r="E230" s="2" t="s">
        <v>205</v>
      </c>
      <c r="F230" s="2">
        <v>8</v>
      </c>
      <c r="G230" s="2" t="s">
        <v>667</v>
      </c>
      <c r="H230" s="2" t="s">
        <v>668</v>
      </c>
      <c r="I230" s="2">
        <v>91.96</v>
      </c>
      <c r="J230" s="2" t="s">
        <v>239</v>
      </c>
      <c r="K230" s="2" t="s">
        <v>14</v>
      </c>
      <c r="L230" s="43">
        <f>INDEX('KWh - Hardware'!B:B,MATCH(Network!D230,'KWh - Hardware'!A:A,0))*I230/100</f>
        <v>9.1959999999999993E-3</v>
      </c>
      <c r="M230" s="44">
        <f>INDEX('Carbon Intensity - Nation'!B:B,MATCH(Network!K230,'Carbon Intensity - Nation'!A:A,0))*L230</f>
        <v>3.2094039999999997</v>
      </c>
      <c r="N230" s="44">
        <f t="shared" si="3"/>
        <v>6.6211199999999995</v>
      </c>
      <c r="O230" s="45">
        <f>INDEX('Carbon Intensity - Nation'!B:B,MATCH(Network!K230,'Carbon Intensity - Nation'!A:A,0))*N230/1000</f>
        <v>2.3107708800000002</v>
      </c>
    </row>
    <row r="231" spans="1:15">
      <c r="A231" s="25">
        <v>230</v>
      </c>
      <c r="B231" s="2" t="s">
        <v>669</v>
      </c>
      <c r="C231" s="2" t="s">
        <v>58</v>
      </c>
      <c r="D231" s="2" t="s">
        <v>65</v>
      </c>
      <c r="E231" s="2" t="s">
        <v>297</v>
      </c>
      <c r="F231" s="2">
        <v>19</v>
      </c>
      <c r="G231" s="2" t="s">
        <v>670</v>
      </c>
      <c r="H231" s="2" t="s">
        <v>62</v>
      </c>
      <c r="I231" s="2">
        <v>88.69</v>
      </c>
      <c r="J231" s="2" t="s">
        <v>214</v>
      </c>
      <c r="K231" s="2" t="s">
        <v>12</v>
      </c>
      <c r="L231" s="43">
        <f>INDEX('KWh - Hardware'!B:B,MATCH(Network!D231,'KWh - Hardware'!A:A,0))*I231/100</f>
        <v>6.6517499999999997E-3</v>
      </c>
      <c r="M231" s="44">
        <f>INDEX('Carbon Intensity - Nation'!B:B,MATCH(Network!K231,'Carbon Intensity - Nation'!A:A,0))*L231</f>
        <v>0.45631004999999997</v>
      </c>
      <c r="N231" s="44">
        <f t="shared" si="3"/>
        <v>4.7892600000000005</v>
      </c>
      <c r="O231" s="45">
        <f>INDEX('Carbon Intensity - Nation'!B:B,MATCH(Network!K231,'Carbon Intensity - Nation'!A:A,0))*N231/1000</f>
        <v>0.32854323600000002</v>
      </c>
    </row>
    <row r="232" spans="1:15">
      <c r="A232" s="25">
        <v>231</v>
      </c>
      <c r="B232" s="2" t="s">
        <v>671</v>
      </c>
      <c r="C232" s="2" t="s">
        <v>71</v>
      </c>
      <c r="D232" s="2" t="s">
        <v>147</v>
      </c>
      <c r="E232" s="2" t="s">
        <v>218</v>
      </c>
      <c r="F232" s="2">
        <v>21</v>
      </c>
      <c r="G232" s="2" t="s">
        <v>672</v>
      </c>
      <c r="H232" s="2" t="s">
        <v>68</v>
      </c>
      <c r="I232" s="2">
        <v>91.36999999999999</v>
      </c>
      <c r="J232" s="2" t="s">
        <v>255</v>
      </c>
      <c r="K232" s="2" t="s">
        <v>27</v>
      </c>
      <c r="L232" s="43">
        <f>INDEX('KWh - Hardware'!B:B,MATCH(Network!D232,'KWh - Hardware'!A:A,0))*I232/100</f>
        <v>6.8527499999999986E-3</v>
      </c>
      <c r="M232" s="44">
        <f>INDEX('Carbon Intensity - Nation'!B:B,MATCH(Network!K232,'Carbon Intensity - Nation'!A:A,0))*L232</f>
        <v>2.6421017471249995</v>
      </c>
      <c r="N232" s="44">
        <f t="shared" si="3"/>
        <v>4.9339799999999991</v>
      </c>
      <c r="O232" s="45">
        <f>INDEX('Carbon Intensity - Nation'!B:B,MATCH(Network!K232,'Carbon Intensity - Nation'!A:A,0))*N232/1000</f>
        <v>1.9023132579299995</v>
      </c>
    </row>
    <row r="233" spans="1:15">
      <c r="A233" s="25">
        <v>232</v>
      </c>
      <c r="B233" s="2" t="s">
        <v>673</v>
      </c>
      <c r="C233" s="2" t="s">
        <v>71</v>
      </c>
      <c r="D233" s="2" t="s">
        <v>147</v>
      </c>
      <c r="E233" s="2" t="s">
        <v>674</v>
      </c>
      <c r="F233" s="2">
        <v>24</v>
      </c>
      <c r="G233" s="2" t="s">
        <v>505</v>
      </c>
      <c r="H233" s="2" t="s">
        <v>132</v>
      </c>
      <c r="I233" s="2">
        <v>91.96</v>
      </c>
      <c r="J233" s="2" t="s">
        <v>255</v>
      </c>
      <c r="K233" s="2" t="s">
        <v>27</v>
      </c>
      <c r="L233" s="43">
        <f>INDEX('KWh - Hardware'!B:B,MATCH(Network!D233,'KWh - Hardware'!A:A,0))*I233/100</f>
        <v>6.8969999999999995E-3</v>
      </c>
      <c r="M233" s="44">
        <f>INDEX('Carbon Intensity - Nation'!B:B,MATCH(Network!K233,'Carbon Intensity - Nation'!A:A,0))*L233</f>
        <v>2.6591624894999999</v>
      </c>
      <c r="N233" s="44">
        <f t="shared" si="3"/>
        <v>4.9658399999999991</v>
      </c>
      <c r="O233" s="45">
        <f>INDEX('Carbon Intensity - Nation'!B:B,MATCH(Network!K233,'Carbon Intensity - Nation'!A:A,0))*N233/1000</f>
        <v>1.9145969924399997</v>
      </c>
    </row>
    <row r="234" spans="1:15">
      <c r="A234" s="25">
        <v>233</v>
      </c>
      <c r="B234" s="2" t="s">
        <v>675</v>
      </c>
      <c r="C234" s="2" t="s">
        <v>71</v>
      </c>
      <c r="D234" s="2" t="s">
        <v>631</v>
      </c>
      <c r="E234" s="2" t="s">
        <v>333</v>
      </c>
      <c r="F234" s="2">
        <v>1</v>
      </c>
      <c r="G234" s="2" t="s">
        <v>676</v>
      </c>
      <c r="H234" s="2" t="s">
        <v>62</v>
      </c>
      <c r="I234" s="2">
        <v>90.77</v>
      </c>
      <c r="J234" s="2" t="s">
        <v>677</v>
      </c>
      <c r="K234" s="2" t="s">
        <v>20</v>
      </c>
      <c r="L234" s="43">
        <f>INDEX('KWh - Hardware'!B:B,MATCH(Network!D234,'KWh - Hardware'!A:A,0))*I234/100</f>
        <v>9.077E-3</v>
      </c>
      <c r="M234" s="44">
        <f>INDEX('Carbon Intensity - Nation'!B:B,MATCH(Network!K234,'Carbon Intensity - Nation'!A:A,0))*L234</f>
        <v>6.4428545999999995</v>
      </c>
      <c r="N234" s="44">
        <f t="shared" si="3"/>
        <v>6.5354399999999995</v>
      </c>
      <c r="O234" s="45">
        <f>INDEX('Carbon Intensity - Nation'!B:B,MATCH(Network!K234,'Carbon Intensity - Nation'!A:A,0))*N234/1000</f>
        <v>4.6388553119999996</v>
      </c>
    </row>
    <row r="235" spans="1:15">
      <c r="A235" s="25">
        <v>234</v>
      </c>
      <c r="B235" s="2" t="s">
        <v>678</v>
      </c>
      <c r="C235" s="2" t="s">
        <v>71</v>
      </c>
      <c r="D235" s="2" t="s">
        <v>172</v>
      </c>
      <c r="E235" s="2" t="s">
        <v>679</v>
      </c>
      <c r="F235" s="2">
        <v>8</v>
      </c>
      <c r="G235" s="2" t="s">
        <v>223</v>
      </c>
      <c r="H235" s="2" t="s">
        <v>62</v>
      </c>
      <c r="I235" s="2">
        <v>88.39</v>
      </c>
      <c r="J235" s="2" t="s">
        <v>680</v>
      </c>
      <c r="K235" s="2" t="s">
        <v>17</v>
      </c>
      <c r="L235" s="43">
        <f>INDEX('KWh - Hardware'!B:B,MATCH(Network!D235,'KWh - Hardware'!A:A,0))*I235/100</f>
        <v>4.4194999999999998E-3</v>
      </c>
      <c r="M235" s="44">
        <f>INDEX('Carbon Intensity - Nation'!B:B,MATCH(Network!K235,'Carbon Intensity - Nation'!A:A,0))*L235</f>
        <v>0.94312129999999994</v>
      </c>
      <c r="N235" s="44">
        <f t="shared" si="3"/>
        <v>3.1820399999999998</v>
      </c>
      <c r="O235" s="45">
        <f>INDEX('Carbon Intensity - Nation'!B:B,MATCH(Network!K235,'Carbon Intensity - Nation'!A:A,0))*N235/1000</f>
        <v>0.679047336</v>
      </c>
    </row>
    <row r="236" spans="1:15">
      <c r="A236" s="25">
        <v>235</v>
      </c>
      <c r="B236" s="2" t="s">
        <v>681</v>
      </c>
      <c r="C236" s="2" t="s">
        <v>71</v>
      </c>
      <c r="D236" s="2" t="s">
        <v>172</v>
      </c>
      <c r="E236" s="2" t="s">
        <v>682</v>
      </c>
      <c r="F236" s="2">
        <v>8</v>
      </c>
      <c r="G236" s="2" t="s">
        <v>61</v>
      </c>
      <c r="H236" s="2" t="s">
        <v>62</v>
      </c>
      <c r="I236" s="2">
        <v>84.38</v>
      </c>
      <c r="J236" s="2" t="s">
        <v>680</v>
      </c>
      <c r="K236" s="2" t="s">
        <v>17</v>
      </c>
      <c r="L236" s="43">
        <f>INDEX('KWh - Hardware'!B:B,MATCH(Network!D236,'KWh - Hardware'!A:A,0))*I236/100</f>
        <v>4.2189999999999997E-3</v>
      </c>
      <c r="M236" s="44">
        <f>INDEX('Carbon Intensity - Nation'!B:B,MATCH(Network!K236,'Carbon Intensity - Nation'!A:A,0))*L236</f>
        <v>0.90033459999999998</v>
      </c>
      <c r="N236" s="44">
        <f t="shared" si="3"/>
        <v>3.0376799999999995</v>
      </c>
      <c r="O236" s="45">
        <f>INDEX('Carbon Intensity - Nation'!B:B,MATCH(Network!K236,'Carbon Intensity - Nation'!A:A,0))*N236/1000</f>
        <v>0.64824091199999989</v>
      </c>
    </row>
    <row r="237" spans="1:15">
      <c r="A237" s="25">
        <v>236</v>
      </c>
      <c r="B237" s="2" t="s">
        <v>683</v>
      </c>
      <c r="C237" s="2" t="s">
        <v>71</v>
      </c>
      <c r="D237" s="2" t="s">
        <v>172</v>
      </c>
      <c r="E237" s="2" t="s">
        <v>127</v>
      </c>
      <c r="F237" s="2">
        <v>8</v>
      </c>
      <c r="G237" s="2" t="s">
        <v>684</v>
      </c>
      <c r="H237" s="2" t="s">
        <v>81</v>
      </c>
      <c r="I237" s="2">
        <v>88.69</v>
      </c>
      <c r="J237" s="2" t="s">
        <v>680</v>
      </c>
      <c r="K237" s="2" t="s">
        <v>17</v>
      </c>
      <c r="L237" s="43">
        <f>INDEX('KWh - Hardware'!B:B,MATCH(Network!D237,'KWh - Hardware'!A:A,0))*I237/100</f>
        <v>4.4345000000000001E-3</v>
      </c>
      <c r="M237" s="44">
        <f>INDEX('Carbon Intensity - Nation'!B:B,MATCH(Network!K237,'Carbon Intensity - Nation'!A:A,0))*L237</f>
        <v>0.94632230000000006</v>
      </c>
      <c r="N237" s="44">
        <f t="shared" si="3"/>
        <v>3.1928399999999999</v>
      </c>
      <c r="O237" s="45">
        <f>INDEX('Carbon Intensity - Nation'!B:B,MATCH(Network!K237,'Carbon Intensity - Nation'!A:A,0))*N237/1000</f>
        <v>0.68135205599999993</v>
      </c>
    </row>
    <row r="238" spans="1:15">
      <c r="A238" s="25">
        <v>237</v>
      </c>
      <c r="B238" s="2" t="s">
        <v>685</v>
      </c>
      <c r="C238" s="2" t="s">
        <v>71</v>
      </c>
      <c r="D238" s="2" t="s">
        <v>172</v>
      </c>
      <c r="E238" s="2" t="s">
        <v>483</v>
      </c>
      <c r="F238" s="2">
        <v>8</v>
      </c>
      <c r="G238" s="2" t="s">
        <v>61</v>
      </c>
      <c r="H238" s="2" t="s">
        <v>68</v>
      </c>
      <c r="I238" s="2">
        <v>88.39</v>
      </c>
      <c r="J238" s="2" t="s">
        <v>680</v>
      </c>
      <c r="K238" s="2" t="s">
        <v>17</v>
      </c>
      <c r="L238" s="43">
        <f>INDEX('KWh - Hardware'!B:B,MATCH(Network!D238,'KWh - Hardware'!A:A,0))*I238/100</f>
        <v>4.4194999999999998E-3</v>
      </c>
      <c r="M238" s="44">
        <f>INDEX('Carbon Intensity - Nation'!B:B,MATCH(Network!K238,'Carbon Intensity - Nation'!A:A,0))*L238</f>
        <v>0.94312129999999994</v>
      </c>
      <c r="N238" s="44">
        <f t="shared" si="3"/>
        <v>3.1820399999999998</v>
      </c>
      <c r="O238" s="45">
        <f>INDEX('Carbon Intensity - Nation'!B:B,MATCH(Network!K238,'Carbon Intensity - Nation'!A:A,0))*N238/1000</f>
        <v>0.679047336</v>
      </c>
    </row>
    <row r="239" spans="1:15">
      <c r="A239" s="25">
        <v>238</v>
      </c>
      <c r="B239" s="2" t="s">
        <v>686</v>
      </c>
      <c r="C239" s="2" t="s">
        <v>71</v>
      </c>
      <c r="D239" s="2" t="s">
        <v>172</v>
      </c>
      <c r="E239" s="2" t="s">
        <v>225</v>
      </c>
      <c r="F239" s="2">
        <v>8</v>
      </c>
      <c r="G239" s="2" t="s">
        <v>687</v>
      </c>
      <c r="H239" s="2" t="s">
        <v>68</v>
      </c>
      <c r="I239" s="2">
        <v>88.69</v>
      </c>
      <c r="J239" s="2" t="s">
        <v>680</v>
      </c>
      <c r="K239" s="2" t="s">
        <v>17</v>
      </c>
      <c r="L239" s="43">
        <f>INDEX('KWh - Hardware'!B:B,MATCH(Network!D239,'KWh - Hardware'!A:A,0))*I239/100</f>
        <v>4.4345000000000001E-3</v>
      </c>
      <c r="M239" s="44">
        <f>INDEX('Carbon Intensity - Nation'!B:B,MATCH(Network!K239,'Carbon Intensity - Nation'!A:A,0))*L239</f>
        <v>0.94632230000000006</v>
      </c>
      <c r="N239" s="44">
        <f t="shared" si="3"/>
        <v>3.1928399999999999</v>
      </c>
      <c r="O239" s="45">
        <f>INDEX('Carbon Intensity - Nation'!B:B,MATCH(Network!K239,'Carbon Intensity - Nation'!A:A,0))*N239/1000</f>
        <v>0.68135205599999993</v>
      </c>
    </row>
    <row r="240" spans="1:15">
      <c r="A240" s="25">
        <v>239</v>
      </c>
      <c r="B240" s="2" t="s">
        <v>688</v>
      </c>
      <c r="C240" s="2" t="s">
        <v>71</v>
      </c>
      <c r="D240" s="2" t="s">
        <v>172</v>
      </c>
      <c r="E240" s="2" t="s">
        <v>222</v>
      </c>
      <c r="F240" s="2">
        <v>8</v>
      </c>
      <c r="G240" s="2" t="s">
        <v>448</v>
      </c>
      <c r="H240" s="2" t="s">
        <v>103</v>
      </c>
      <c r="I240" s="2">
        <v>88.990000000000009</v>
      </c>
      <c r="J240" s="2" t="s">
        <v>680</v>
      </c>
      <c r="K240" s="2" t="s">
        <v>17</v>
      </c>
      <c r="L240" s="43">
        <f>INDEX('KWh - Hardware'!B:B,MATCH(Network!D240,'KWh - Hardware'!A:A,0))*I240/100</f>
        <v>4.4495000000000003E-3</v>
      </c>
      <c r="M240" s="44">
        <f>INDEX('Carbon Intensity - Nation'!B:B,MATCH(Network!K240,'Carbon Intensity - Nation'!A:A,0))*L240</f>
        <v>0.94952330000000007</v>
      </c>
      <c r="N240" s="44">
        <f t="shared" si="3"/>
        <v>3.20364</v>
      </c>
      <c r="O240" s="45">
        <f>INDEX('Carbon Intensity - Nation'!B:B,MATCH(Network!K240,'Carbon Intensity - Nation'!A:A,0))*N240/1000</f>
        <v>0.68365677600000008</v>
      </c>
    </row>
    <row r="241" spans="1:15">
      <c r="A241" s="25">
        <v>240</v>
      </c>
      <c r="B241" s="2" t="s">
        <v>689</v>
      </c>
      <c r="C241" s="2" t="s">
        <v>71</v>
      </c>
      <c r="D241" s="2" t="s">
        <v>172</v>
      </c>
      <c r="E241" s="2" t="s">
        <v>127</v>
      </c>
      <c r="F241" s="2">
        <v>8</v>
      </c>
      <c r="G241" s="2" t="s">
        <v>690</v>
      </c>
      <c r="H241" s="2" t="s">
        <v>62</v>
      </c>
      <c r="I241" s="2">
        <v>88.69</v>
      </c>
      <c r="J241" s="2" t="s">
        <v>680</v>
      </c>
      <c r="K241" s="2" t="s">
        <v>17</v>
      </c>
      <c r="L241" s="43">
        <f>INDEX('KWh - Hardware'!B:B,MATCH(Network!D241,'KWh - Hardware'!A:A,0))*I241/100</f>
        <v>4.4345000000000001E-3</v>
      </c>
      <c r="M241" s="44">
        <f>INDEX('Carbon Intensity - Nation'!B:B,MATCH(Network!K241,'Carbon Intensity - Nation'!A:A,0))*L241</f>
        <v>0.94632230000000006</v>
      </c>
      <c r="N241" s="44">
        <f t="shared" si="3"/>
        <v>3.1928399999999999</v>
      </c>
      <c r="O241" s="45">
        <f>INDEX('Carbon Intensity - Nation'!B:B,MATCH(Network!K241,'Carbon Intensity - Nation'!A:A,0))*N241/1000</f>
        <v>0.68135205599999993</v>
      </c>
    </row>
    <row r="242" spans="1:15">
      <c r="A242" s="25">
        <v>241</v>
      </c>
      <c r="B242" s="2" t="s">
        <v>691</v>
      </c>
      <c r="C242" s="2" t="s">
        <v>71</v>
      </c>
      <c r="D242" s="2" t="s">
        <v>172</v>
      </c>
      <c r="E242" s="2" t="s">
        <v>692</v>
      </c>
      <c r="F242" s="2">
        <v>8</v>
      </c>
      <c r="G242" s="2" t="s">
        <v>693</v>
      </c>
      <c r="H242" s="2" t="s">
        <v>123</v>
      </c>
      <c r="I242" s="2">
        <v>88.1</v>
      </c>
      <c r="J242" s="2" t="s">
        <v>680</v>
      </c>
      <c r="K242" s="2" t="s">
        <v>17</v>
      </c>
      <c r="L242" s="43">
        <f>INDEX('KWh - Hardware'!B:B,MATCH(Network!D242,'KWh - Hardware'!A:A,0))*I242/100</f>
        <v>4.4050000000000001E-3</v>
      </c>
      <c r="M242" s="44">
        <f>INDEX('Carbon Intensity - Nation'!B:B,MATCH(Network!K242,'Carbon Intensity - Nation'!A:A,0))*L242</f>
        <v>0.94002700000000006</v>
      </c>
      <c r="N242" s="44">
        <f t="shared" si="3"/>
        <v>3.1716000000000002</v>
      </c>
      <c r="O242" s="45">
        <f>INDEX('Carbon Intensity - Nation'!B:B,MATCH(Network!K242,'Carbon Intensity - Nation'!A:A,0))*N242/1000</f>
        <v>0.67681944000000005</v>
      </c>
    </row>
    <row r="243" spans="1:15">
      <c r="A243" s="25">
        <v>242</v>
      </c>
      <c r="B243" s="2" t="s">
        <v>694</v>
      </c>
      <c r="C243" s="2" t="s">
        <v>71</v>
      </c>
      <c r="D243" s="2" t="s">
        <v>147</v>
      </c>
      <c r="E243" s="2" t="s">
        <v>279</v>
      </c>
      <c r="F243" s="2">
        <v>16</v>
      </c>
      <c r="G243" s="2" t="s">
        <v>695</v>
      </c>
      <c r="H243" s="2" t="s">
        <v>62</v>
      </c>
      <c r="I243" s="2">
        <v>90.48</v>
      </c>
      <c r="J243" s="2" t="s">
        <v>75</v>
      </c>
      <c r="K243" s="2" t="s">
        <v>17</v>
      </c>
      <c r="L243" s="43">
        <f>INDEX('KWh - Hardware'!B:B,MATCH(Network!D243,'KWh - Hardware'!A:A,0))*I243/100</f>
        <v>6.7859999999999995E-3</v>
      </c>
      <c r="M243" s="44">
        <f>INDEX('Carbon Intensity - Nation'!B:B,MATCH(Network!K243,'Carbon Intensity - Nation'!A:A,0))*L243</f>
        <v>1.4481324</v>
      </c>
      <c r="N243" s="44">
        <f t="shared" si="3"/>
        <v>4.8859199999999996</v>
      </c>
      <c r="O243" s="45">
        <f>INDEX('Carbon Intensity - Nation'!B:B,MATCH(Network!K243,'Carbon Intensity - Nation'!A:A,0))*N243/1000</f>
        <v>1.0426553280000002</v>
      </c>
    </row>
    <row r="244" spans="1:15">
      <c r="A244" s="25">
        <v>243</v>
      </c>
      <c r="B244" s="2" t="s">
        <v>696</v>
      </c>
      <c r="C244" s="2" t="s">
        <v>71</v>
      </c>
      <c r="D244" s="2" t="s">
        <v>147</v>
      </c>
      <c r="E244" s="2" t="s">
        <v>83</v>
      </c>
      <c r="F244" s="2">
        <v>8</v>
      </c>
      <c r="G244" s="2" t="s">
        <v>697</v>
      </c>
      <c r="H244" s="2" t="s">
        <v>123</v>
      </c>
      <c r="I244" s="2">
        <v>91.96</v>
      </c>
      <c r="J244" s="2" t="s">
        <v>75</v>
      </c>
      <c r="K244" s="2" t="s">
        <v>17</v>
      </c>
      <c r="L244" s="43">
        <f>INDEX('KWh - Hardware'!B:B,MATCH(Network!D244,'KWh - Hardware'!A:A,0))*I244/100</f>
        <v>6.8969999999999995E-3</v>
      </c>
      <c r="M244" s="44">
        <f>INDEX('Carbon Intensity - Nation'!B:B,MATCH(Network!K244,'Carbon Intensity - Nation'!A:A,0))*L244</f>
        <v>1.4718198</v>
      </c>
      <c r="N244" s="44">
        <f t="shared" si="3"/>
        <v>4.9658399999999991</v>
      </c>
      <c r="O244" s="45">
        <f>INDEX('Carbon Intensity - Nation'!B:B,MATCH(Network!K244,'Carbon Intensity - Nation'!A:A,0))*N244/1000</f>
        <v>1.0597102559999998</v>
      </c>
    </row>
    <row r="245" spans="1:15">
      <c r="A245" s="25">
        <v>244</v>
      </c>
      <c r="B245" s="2" t="s">
        <v>698</v>
      </c>
      <c r="C245" s="2" t="s">
        <v>71</v>
      </c>
      <c r="D245" s="2" t="s">
        <v>147</v>
      </c>
      <c r="E245" s="2" t="s">
        <v>282</v>
      </c>
      <c r="F245" s="2">
        <v>8</v>
      </c>
      <c r="G245" s="2" t="s">
        <v>699</v>
      </c>
      <c r="H245" s="2" t="s">
        <v>137</v>
      </c>
      <c r="I245" s="2">
        <v>91.96</v>
      </c>
      <c r="J245" s="2" t="s">
        <v>75</v>
      </c>
      <c r="K245" s="2" t="s">
        <v>17</v>
      </c>
      <c r="L245" s="43">
        <f>INDEX('KWh - Hardware'!B:B,MATCH(Network!D245,'KWh - Hardware'!A:A,0))*I245/100</f>
        <v>6.8969999999999995E-3</v>
      </c>
      <c r="M245" s="44">
        <f>INDEX('Carbon Intensity - Nation'!B:B,MATCH(Network!K245,'Carbon Intensity - Nation'!A:A,0))*L245</f>
        <v>1.4718198</v>
      </c>
      <c r="N245" s="44">
        <f t="shared" si="3"/>
        <v>4.9658399999999991</v>
      </c>
      <c r="O245" s="45">
        <f>INDEX('Carbon Intensity - Nation'!B:B,MATCH(Network!K245,'Carbon Intensity - Nation'!A:A,0))*N245/1000</f>
        <v>1.0597102559999998</v>
      </c>
    </row>
    <row r="246" spans="1:15">
      <c r="A246" s="25">
        <v>245</v>
      </c>
      <c r="B246" s="2" t="s">
        <v>700</v>
      </c>
      <c r="C246" s="2" t="s">
        <v>58</v>
      </c>
      <c r="D246" s="2" t="s">
        <v>65</v>
      </c>
      <c r="E246" s="2" t="s">
        <v>154</v>
      </c>
      <c r="F246" s="2">
        <v>25</v>
      </c>
      <c r="G246" s="2" t="s">
        <v>701</v>
      </c>
      <c r="H246" s="2" t="s">
        <v>62</v>
      </c>
      <c r="I246" s="2">
        <v>90.77</v>
      </c>
      <c r="J246" s="2" t="s">
        <v>133</v>
      </c>
      <c r="K246" s="2" t="s">
        <v>14</v>
      </c>
      <c r="L246" s="43">
        <f>INDEX('KWh - Hardware'!B:B,MATCH(Network!D246,'KWh - Hardware'!A:A,0))*I246/100</f>
        <v>6.8077499999999987E-3</v>
      </c>
      <c r="M246" s="44">
        <f>INDEX('Carbon Intensity - Nation'!B:B,MATCH(Network!K246,'Carbon Intensity - Nation'!A:A,0))*L246</f>
        <v>2.3759047499999997</v>
      </c>
      <c r="N246" s="44">
        <f t="shared" si="3"/>
        <v>4.9015799999999992</v>
      </c>
      <c r="O246" s="45">
        <f>INDEX('Carbon Intensity - Nation'!B:B,MATCH(Network!K246,'Carbon Intensity - Nation'!A:A,0))*N246/1000</f>
        <v>1.7106514199999996</v>
      </c>
    </row>
    <row r="247" spans="1:15">
      <c r="A247" s="25">
        <v>246</v>
      </c>
      <c r="B247" s="2" t="s">
        <v>702</v>
      </c>
      <c r="C247" s="2" t="s">
        <v>58</v>
      </c>
      <c r="D247" s="2" t="s">
        <v>65</v>
      </c>
      <c r="E247" s="2" t="s">
        <v>483</v>
      </c>
      <c r="F247" s="2">
        <v>8</v>
      </c>
      <c r="G247" s="2" t="s">
        <v>633</v>
      </c>
      <c r="H247" s="2" t="s">
        <v>62</v>
      </c>
      <c r="I247" s="2">
        <v>91.96</v>
      </c>
      <c r="J247" s="2" t="s">
        <v>69</v>
      </c>
      <c r="K247" s="2" t="s">
        <v>27</v>
      </c>
      <c r="L247" s="43">
        <f>INDEX('KWh - Hardware'!B:B,MATCH(Network!D247,'KWh - Hardware'!A:A,0))*I247/100</f>
        <v>6.8969999999999995E-3</v>
      </c>
      <c r="M247" s="44">
        <f>INDEX('Carbon Intensity - Nation'!B:B,MATCH(Network!K247,'Carbon Intensity - Nation'!A:A,0))*L247</f>
        <v>2.6591624894999999</v>
      </c>
      <c r="N247" s="44">
        <f t="shared" si="3"/>
        <v>4.9658399999999991</v>
      </c>
      <c r="O247" s="45">
        <f>INDEX('Carbon Intensity - Nation'!B:B,MATCH(Network!K247,'Carbon Intensity - Nation'!A:A,0))*N247/1000</f>
        <v>1.9145969924399997</v>
      </c>
    </row>
    <row r="248" spans="1:15">
      <c r="A248" s="25">
        <v>247</v>
      </c>
      <c r="B248" s="2" t="s">
        <v>703</v>
      </c>
      <c r="C248" s="2" t="s">
        <v>71</v>
      </c>
      <c r="D248" s="2" t="s">
        <v>147</v>
      </c>
      <c r="E248" s="2" t="s">
        <v>135</v>
      </c>
      <c r="F248" s="2">
        <v>25</v>
      </c>
      <c r="G248" s="2" t="s">
        <v>704</v>
      </c>
      <c r="H248" s="2" t="s">
        <v>150</v>
      </c>
      <c r="I248" s="2">
        <v>89.58</v>
      </c>
      <c r="J248" s="2" t="s">
        <v>133</v>
      </c>
      <c r="K248" s="2" t="s">
        <v>14</v>
      </c>
      <c r="L248" s="43">
        <f>INDEX('KWh - Hardware'!B:B,MATCH(Network!D248,'KWh - Hardware'!A:A,0))*I248/100</f>
        <v>6.7184999999999996E-3</v>
      </c>
      <c r="M248" s="44">
        <f>INDEX('Carbon Intensity - Nation'!B:B,MATCH(Network!K248,'Carbon Intensity - Nation'!A:A,0))*L248</f>
        <v>2.3447564999999999</v>
      </c>
      <c r="N248" s="44">
        <f t="shared" si="3"/>
        <v>4.8373200000000001</v>
      </c>
      <c r="O248" s="45">
        <f>INDEX('Carbon Intensity - Nation'!B:B,MATCH(Network!K248,'Carbon Intensity - Nation'!A:A,0))*N248/1000</f>
        <v>1.68822468</v>
      </c>
    </row>
    <row r="249" spans="1:15">
      <c r="A249" s="25">
        <v>248</v>
      </c>
      <c r="B249" s="2" t="s">
        <v>705</v>
      </c>
      <c r="C249" s="2" t="s">
        <v>58</v>
      </c>
      <c r="D249" s="2" t="s">
        <v>65</v>
      </c>
      <c r="E249" s="2" t="s">
        <v>205</v>
      </c>
      <c r="F249" s="2">
        <v>22</v>
      </c>
      <c r="G249" s="2" t="s">
        <v>706</v>
      </c>
      <c r="H249" s="2" t="s">
        <v>137</v>
      </c>
      <c r="I249" s="2">
        <v>86.9</v>
      </c>
      <c r="J249" s="2" t="s">
        <v>133</v>
      </c>
      <c r="K249" s="2" t="s">
        <v>14</v>
      </c>
      <c r="L249" s="43">
        <f>INDEX('KWh - Hardware'!B:B,MATCH(Network!D249,'KWh - Hardware'!A:A,0))*I249/100</f>
        <v>6.5175000000000007E-3</v>
      </c>
      <c r="M249" s="44">
        <f>INDEX('Carbon Intensity - Nation'!B:B,MATCH(Network!K249,'Carbon Intensity - Nation'!A:A,0))*L249</f>
        <v>2.2746075000000001</v>
      </c>
      <c r="N249" s="44">
        <f t="shared" si="3"/>
        <v>4.6926000000000005</v>
      </c>
      <c r="O249" s="45">
        <f>INDEX('Carbon Intensity - Nation'!B:B,MATCH(Network!K249,'Carbon Intensity - Nation'!A:A,0))*N249/1000</f>
        <v>1.6377174000000003</v>
      </c>
    </row>
    <row r="250" spans="1:15">
      <c r="A250" s="25">
        <v>249</v>
      </c>
      <c r="B250" s="2" t="s">
        <v>707</v>
      </c>
      <c r="C250" s="2" t="s">
        <v>58</v>
      </c>
      <c r="D250" s="2" t="s">
        <v>65</v>
      </c>
      <c r="E250" s="2" t="s">
        <v>303</v>
      </c>
      <c r="F250" s="2">
        <v>25</v>
      </c>
      <c r="G250" s="2" t="s">
        <v>708</v>
      </c>
      <c r="H250" s="2" t="s">
        <v>123</v>
      </c>
      <c r="I250" s="2">
        <v>91.67</v>
      </c>
      <c r="J250" s="2" t="s">
        <v>133</v>
      </c>
      <c r="K250" s="2" t="s">
        <v>14</v>
      </c>
      <c r="L250" s="43">
        <f>INDEX('KWh - Hardware'!B:B,MATCH(Network!D250,'KWh - Hardware'!A:A,0))*I250/100</f>
        <v>6.8752499999999994E-3</v>
      </c>
      <c r="M250" s="44">
        <f>INDEX('Carbon Intensity - Nation'!B:B,MATCH(Network!K250,'Carbon Intensity - Nation'!A:A,0))*L250</f>
        <v>2.39946225</v>
      </c>
      <c r="N250" s="44">
        <f t="shared" si="3"/>
        <v>4.9501799999999996</v>
      </c>
      <c r="O250" s="45">
        <f>INDEX('Carbon Intensity - Nation'!B:B,MATCH(Network!K250,'Carbon Intensity - Nation'!A:A,0))*N250/1000</f>
        <v>1.7276128199999998</v>
      </c>
    </row>
    <row r="251" spans="1:15">
      <c r="A251" s="25">
        <v>250</v>
      </c>
      <c r="B251" s="2" t="s">
        <v>709</v>
      </c>
      <c r="C251" s="2" t="s">
        <v>58</v>
      </c>
      <c r="D251" s="2" t="s">
        <v>65</v>
      </c>
      <c r="E251" s="2" t="s">
        <v>225</v>
      </c>
      <c r="F251" s="2">
        <v>24</v>
      </c>
      <c r="G251" s="2" t="s">
        <v>710</v>
      </c>
      <c r="H251" s="2" t="s">
        <v>711</v>
      </c>
      <c r="I251" s="2">
        <v>91.36999999999999</v>
      </c>
      <c r="J251" s="2" t="s">
        <v>133</v>
      </c>
      <c r="K251" s="2" t="s">
        <v>14</v>
      </c>
      <c r="L251" s="43">
        <f>INDEX('KWh - Hardware'!B:B,MATCH(Network!D251,'KWh - Hardware'!A:A,0))*I251/100</f>
        <v>6.8527499999999986E-3</v>
      </c>
      <c r="M251" s="44">
        <f>INDEX('Carbon Intensity - Nation'!B:B,MATCH(Network!K251,'Carbon Intensity - Nation'!A:A,0))*L251</f>
        <v>2.3916097499999993</v>
      </c>
      <c r="N251" s="44">
        <f t="shared" si="3"/>
        <v>4.9339799999999991</v>
      </c>
      <c r="O251" s="45">
        <f>INDEX('Carbon Intensity - Nation'!B:B,MATCH(Network!K251,'Carbon Intensity - Nation'!A:A,0))*N251/1000</f>
        <v>1.7219590199999997</v>
      </c>
    </row>
    <row r="252" spans="1:15">
      <c r="A252" s="25">
        <v>251</v>
      </c>
      <c r="B252" s="2" t="s">
        <v>712</v>
      </c>
      <c r="C252" s="2" t="s">
        <v>58</v>
      </c>
      <c r="D252" s="2" t="s">
        <v>65</v>
      </c>
      <c r="E252" s="2" t="s">
        <v>135</v>
      </c>
      <c r="F252" s="2">
        <v>23</v>
      </c>
      <c r="G252" s="2" t="s">
        <v>575</v>
      </c>
      <c r="H252" s="2" t="s">
        <v>81</v>
      </c>
      <c r="I252" s="2">
        <v>91.96</v>
      </c>
      <c r="J252" s="2" t="s">
        <v>133</v>
      </c>
      <c r="K252" s="2" t="s">
        <v>14</v>
      </c>
      <c r="L252" s="43">
        <f>INDEX('KWh - Hardware'!B:B,MATCH(Network!D252,'KWh - Hardware'!A:A,0))*I252/100</f>
        <v>6.8969999999999995E-3</v>
      </c>
      <c r="M252" s="44">
        <f>INDEX('Carbon Intensity - Nation'!B:B,MATCH(Network!K252,'Carbon Intensity - Nation'!A:A,0))*L252</f>
        <v>2.4070529999999999</v>
      </c>
      <c r="N252" s="44">
        <f t="shared" si="3"/>
        <v>4.9658399999999991</v>
      </c>
      <c r="O252" s="45">
        <f>INDEX('Carbon Intensity - Nation'!B:B,MATCH(Network!K252,'Carbon Intensity - Nation'!A:A,0))*N252/1000</f>
        <v>1.7330781599999998</v>
      </c>
    </row>
    <row r="253" spans="1:15">
      <c r="A253" s="25">
        <v>252</v>
      </c>
      <c r="B253" s="2" t="s">
        <v>713</v>
      </c>
      <c r="C253" s="2" t="s">
        <v>71</v>
      </c>
      <c r="D253" s="2" t="s">
        <v>147</v>
      </c>
      <c r="E253" s="2" t="s">
        <v>714</v>
      </c>
      <c r="F253" s="2">
        <v>10</v>
      </c>
      <c r="G253" s="2" t="s">
        <v>715</v>
      </c>
      <c r="H253" s="2" t="s">
        <v>150</v>
      </c>
      <c r="I253" s="2">
        <v>91.96</v>
      </c>
      <c r="J253" s="2" t="s">
        <v>133</v>
      </c>
      <c r="K253" s="2" t="s">
        <v>14</v>
      </c>
      <c r="L253" s="43">
        <f>INDEX('KWh - Hardware'!B:B,MATCH(Network!D253,'KWh - Hardware'!A:A,0))*I253/100</f>
        <v>6.8969999999999995E-3</v>
      </c>
      <c r="M253" s="44">
        <f>INDEX('Carbon Intensity - Nation'!B:B,MATCH(Network!K253,'Carbon Intensity - Nation'!A:A,0))*L253</f>
        <v>2.4070529999999999</v>
      </c>
      <c r="N253" s="44">
        <f t="shared" si="3"/>
        <v>4.9658399999999991</v>
      </c>
      <c r="O253" s="45">
        <f>INDEX('Carbon Intensity - Nation'!B:B,MATCH(Network!K253,'Carbon Intensity - Nation'!A:A,0))*N253/1000</f>
        <v>1.7330781599999998</v>
      </c>
    </row>
    <row r="254" spans="1:15">
      <c r="A254" s="25">
        <v>253</v>
      </c>
      <c r="B254" s="2" t="s">
        <v>716</v>
      </c>
      <c r="C254" s="2" t="s">
        <v>58</v>
      </c>
      <c r="D254" s="2" t="s">
        <v>65</v>
      </c>
      <c r="E254" s="2" t="s">
        <v>191</v>
      </c>
      <c r="F254" s="2">
        <v>24</v>
      </c>
      <c r="G254" s="2" t="s">
        <v>717</v>
      </c>
      <c r="H254" s="2" t="s">
        <v>68</v>
      </c>
      <c r="I254" s="2">
        <v>90.18</v>
      </c>
      <c r="J254" s="2" t="s">
        <v>133</v>
      </c>
      <c r="K254" s="2" t="s">
        <v>14</v>
      </c>
      <c r="L254" s="43">
        <f>INDEX('KWh - Hardware'!B:B,MATCH(Network!D254,'KWh - Hardware'!A:A,0))*I254/100</f>
        <v>6.7635000000000004E-3</v>
      </c>
      <c r="M254" s="44">
        <f>INDEX('Carbon Intensity - Nation'!B:B,MATCH(Network!K254,'Carbon Intensity - Nation'!A:A,0))*L254</f>
        <v>2.3604615</v>
      </c>
      <c r="N254" s="44">
        <f t="shared" si="3"/>
        <v>4.8697200000000009</v>
      </c>
      <c r="O254" s="45">
        <f>INDEX('Carbon Intensity - Nation'!B:B,MATCH(Network!K254,'Carbon Intensity - Nation'!A:A,0))*N254/1000</f>
        <v>1.6995322800000003</v>
      </c>
    </row>
    <row r="255" spans="1:15">
      <c r="A255" s="25">
        <v>254</v>
      </c>
      <c r="B255" s="2" t="s">
        <v>718</v>
      </c>
      <c r="C255" s="2" t="s">
        <v>58</v>
      </c>
      <c r="D255" s="2" t="s">
        <v>65</v>
      </c>
      <c r="E255" s="2" t="s">
        <v>318</v>
      </c>
      <c r="F255" s="2">
        <v>8</v>
      </c>
      <c r="G255" s="2" t="s">
        <v>719</v>
      </c>
      <c r="H255" s="2" t="s">
        <v>85</v>
      </c>
      <c r="I255" s="2">
        <v>91.36999999999999</v>
      </c>
      <c r="J255" s="2" t="s">
        <v>644</v>
      </c>
      <c r="K255" s="2" t="s">
        <v>14</v>
      </c>
      <c r="L255" s="43">
        <f>INDEX('KWh - Hardware'!B:B,MATCH(Network!D255,'KWh - Hardware'!A:A,0))*I255/100</f>
        <v>6.8527499999999986E-3</v>
      </c>
      <c r="M255" s="44">
        <f>INDEX('Carbon Intensity - Nation'!B:B,MATCH(Network!K255,'Carbon Intensity - Nation'!A:A,0))*L255</f>
        <v>2.3916097499999993</v>
      </c>
      <c r="N255" s="44">
        <f t="shared" si="3"/>
        <v>4.9339799999999991</v>
      </c>
      <c r="O255" s="45">
        <f>INDEX('Carbon Intensity - Nation'!B:B,MATCH(Network!K255,'Carbon Intensity - Nation'!A:A,0))*N255/1000</f>
        <v>1.7219590199999997</v>
      </c>
    </row>
    <row r="256" spans="1:15">
      <c r="A256" s="25">
        <v>255</v>
      </c>
      <c r="B256" s="2" t="s">
        <v>720</v>
      </c>
      <c r="C256" s="2" t="s">
        <v>58</v>
      </c>
      <c r="D256" s="2" t="s">
        <v>65</v>
      </c>
      <c r="E256" s="2" t="s">
        <v>318</v>
      </c>
      <c r="F256" s="2">
        <v>20</v>
      </c>
      <c r="G256" s="2" t="s">
        <v>721</v>
      </c>
      <c r="H256" s="2" t="s">
        <v>81</v>
      </c>
      <c r="I256" s="2">
        <v>90.77</v>
      </c>
      <c r="J256" s="2" t="s">
        <v>301</v>
      </c>
      <c r="K256" s="2" t="s">
        <v>27</v>
      </c>
      <c r="L256" s="43">
        <f>INDEX('KWh - Hardware'!B:B,MATCH(Network!D256,'KWh - Hardware'!A:A,0))*I256/100</f>
        <v>6.8077499999999987E-3</v>
      </c>
      <c r="M256" s="44">
        <f>INDEX('Carbon Intensity - Nation'!B:B,MATCH(Network!K256,'Carbon Intensity - Nation'!A:A,0))*L256</f>
        <v>2.6247518396249996</v>
      </c>
      <c r="N256" s="44">
        <f t="shared" si="3"/>
        <v>4.9015799999999992</v>
      </c>
      <c r="O256" s="45">
        <f>INDEX('Carbon Intensity - Nation'!B:B,MATCH(Network!K256,'Carbon Intensity - Nation'!A:A,0))*N256/1000</f>
        <v>1.8898213245299997</v>
      </c>
    </row>
    <row r="257" spans="1:15">
      <c r="A257" s="25">
        <v>256</v>
      </c>
      <c r="B257" s="2" t="s">
        <v>722</v>
      </c>
      <c r="C257" s="2" t="s">
        <v>71</v>
      </c>
      <c r="D257" s="2" t="s">
        <v>147</v>
      </c>
      <c r="E257" s="2" t="s">
        <v>393</v>
      </c>
      <c r="F257" s="2">
        <v>19</v>
      </c>
      <c r="G257" s="2" t="s">
        <v>723</v>
      </c>
      <c r="H257" s="2" t="s">
        <v>103</v>
      </c>
      <c r="I257" s="2">
        <v>91.96</v>
      </c>
      <c r="J257" s="2" t="s">
        <v>239</v>
      </c>
      <c r="K257" s="2" t="s">
        <v>14</v>
      </c>
      <c r="L257" s="43">
        <f>INDEX('KWh - Hardware'!B:B,MATCH(Network!D257,'KWh - Hardware'!A:A,0))*I257/100</f>
        <v>6.8969999999999995E-3</v>
      </c>
      <c r="M257" s="44">
        <f>INDEX('Carbon Intensity - Nation'!B:B,MATCH(Network!K257,'Carbon Intensity - Nation'!A:A,0))*L257</f>
        <v>2.4070529999999999</v>
      </c>
      <c r="N257" s="44">
        <f t="shared" si="3"/>
        <v>4.9658399999999991</v>
      </c>
      <c r="O257" s="45">
        <f>INDEX('Carbon Intensity - Nation'!B:B,MATCH(Network!K257,'Carbon Intensity - Nation'!A:A,0))*N257/1000</f>
        <v>1.7330781599999998</v>
      </c>
    </row>
    <row r="258" spans="1:15">
      <c r="A258" s="25">
        <v>257</v>
      </c>
      <c r="B258" s="2" t="s">
        <v>724</v>
      </c>
      <c r="C258" s="2" t="s">
        <v>71</v>
      </c>
      <c r="D258" s="2" t="s">
        <v>147</v>
      </c>
      <c r="E258" s="2" t="s">
        <v>130</v>
      </c>
      <c r="F258" s="2">
        <v>19</v>
      </c>
      <c r="G258" s="2" t="s">
        <v>725</v>
      </c>
      <c r="H258" s="2" t="s">
        <v>150</v>
      </c>
      <c r="I258" s="2">
        <v>91.36999999999999</v>
      </c>
      <c r="J258" s="2" t="s">
        <v>239</v>
      </c>
      <c r="K258" s="2" t="s">
        <v>14</v>
      </c>
      <c r="L258" s="43">
        <f>INDEX('KWh - Hardware'!B:B,MATCH(Network!D258,'KWh - Hardware'!A:A,0))*I258/100</f>
        <v>6.8527499999999986E-3</v>
      </c>
      <c r="M258" s="44">
        <f>INDEX('Carbon Intensity - Nation'!B:B,MATCH(Network!K258,'Carbon Intensity - Nation'!A:A,0))*L258</f>
        <v>2.3916097499999993</v>
      </c>
      <c r="N258" s="44">
        <f t="shared" si="3"/>
        <v>4.9339799999999991</v>
      </c>
      <c r="O258" s="45">
        <f>INDEX('Carbon Intensity - Nation'!B:B,MATCH(Network!K258,'Carbon Intensity - Nation'!A:A,0))*N258/1000</f>
        <v>1.7219590199999997</v>
      </c>
    </row>
    <row r="259" spans="1:15">
      <c r="A259" s="25">
        <v>258</v>
      </c>
      <c r="B259" s="2" t="s">
        <v>726</v>
      </c>
      <c r="C259" s="2" t="s">
        <v>71</v>
      </c>
      <c r="D259" s="2" t="s">
        <v>147</v>
      </c>
      <c r="E259" s="2" t="s">
        <v>185</v>
      </c>
      <c r="F259" s="2">
        <v>19</v>
      </c>
      <c r="G259" s="2" t="s">
        <v>727</v>
      </c>
      <c r="H259" s="2" t="s">
        <v>62</v>
      </c>
      <c r="I259" s="2">
        <v>91.67</v>
      </c>
      <c r="J259" s="2" t="s">
        <v>133</v>
      </c>
      <c r="K259" s="2" t="s">
        <v>14</v>
      </c>
      <c r="L259" s="43">
        <f>INDEX('KWh - Hardware'!B:B,MATCH(Network!D259,'KWh - Hardware'!A:A,0))*I259/100</f>
        <v>6.8752499999999994E-3</v>
      </c>
      <c r="M259" s="44">
        <f>INDEX('Carbon Intensity - Nation'!B:B,MATCH(Network!K259,'Carbon Intensity - Nation'!A:A,0))*L259</f>
        <v>2.39946225</v>
      </c>
      <c r="N259" s="44">
        <f t="shared" ref="N259:N322" si="4">L259*24*30</f>
        <v>4.9501799999999996</v>
      </c>
      <c r="O259" s="45">
        <f>INDEX('Carbon Intensity - Nation'!B:B,MATCH(Network!K259,'Carbon Intensity - Nation'!A:A,0))*N259/1000</f>
        <v>1.7276128199999998</v>
      </c>
    </row>
    <row r="260" spans="1:15">
      <c r="A260" s="25">
        <v>259</v>
      </c>
      <c r="B260" s="2" t="s">
        <v>728</v>
      </c>
      <c r="C260" s="2" t="s">
        <v>71</v>
      </c>
      <c r="D260" s="2" t="s">
        <v>147</v>
      </c>
      <c r="E260" s="2" t="s">
        <v>127</v>
      </c>
      <c r="F260" s="2">
        <v>13</v>
      </c>
      <c r="G260" s="2" t="s">
        <v>450</v>
      </c>
      <c r="H260" s="2" t="s">
        <v>150</v>
      </c>
      <c r="I260" s="2">
        <v>91.36999999999999</v>
      </c>
      <c r="J260" s="2" t="s">
        <v>133</v>
      </c>
      <c r="K260" s="2" t="s">
        <v>14</v>
      </c>
      <c r="L260" s="43">
        <f>INDEX('KWh - Hardware'!B:B,MATCH(Network!D260,'KWh - Hardware'!A:A,0))*I260/100</f>
        <v>6.8527499999999986E-3</v>
      </c>
      <c r="M260" s="44">
        <f>INDEX('Carbon Intensity - Nation'!B:B,MATCH(Network!K260,'Carbon Intensity - Nation'!A:A,0))*L260</f>
        <v>2.3916097499999993</v>
      </c>
      <c r="N260" s="44">
        <f t="shared" si="4"/>
        <v>4.9339799999999991</v>
      </c>
      <c r="O260" s="45">
        <f>INDEX('Carbon Intensity - Nation'!B:B,MATCH(Network!K260,'Carbon Intensity - Nation'!A:A,0))*N260/1000</f>
        <v>1.7219590199999997</v>
      </c>
    </row>
    <row r="261" spans="1:15">
      <c r="A261" s="25">
        <v>260</v>
      </c>
      <c r="B261" s="2" t="s">
        <v>729</v>
      </c>
      <c r="C261" s="2" t="s">
        <v>71</v>
      </c>
      <c r="D261" s="2" t="s">
        <v>147</v>
      </c>
      <c r="E261" s="2" t="s">
        <v>730</v>
      </c>
      <c r="F261" s="2">
        <v>21</v>
      </c>
      <c r="G261" s="2" t="s">
        <v>731</v>
      </c>
      <c r="H261" s="2" t="s">
        <v>487</v>
      </c>
      <c r="I261" s="2">
        <v>88.39</v>
      </c>
      <c r="J261" s="2" t="s">
        <v>133</v>
      </c>
      <c r="K261" s="2" t="s">
        <v>14</v>
      </c>
      <c r="L261" s="43">
        <f>INDEX('KWh - Hardware'!B:B,MATCH(Network!D261,'KWh - Hardware'!A:A,0))*I261/100</f>
        <v>6.6292499999999997E-3</v>
      </c>
      <c r="M261" s="44">
        <f>INDEX('Carbon Intensity - Nation'!B:B,MATCH(Network!K261,'Carbon Intensity - Nation'!A:A,0))*L261</f>
        <v>2.3136082499999997</v>
      </c>
      <c r="N261" s="44">
        <f t="shared" si="4"/>
        <v>4.7730600000000001</v>
      </c>
      <c r="O261" s="45">
        <f>INDEX('Carbon Intensity - Nation'!B:B,MATCH(Network!K261,'Carbon Intensity - Nation'!A:A,0))*N261/1000</f>
        <v>1.66579794</v>
      </c>
    </row>
    <row r="262" spans="1:15">
      <c r="A262" s="25">
        <v>261</v>
      </c>
      <c r="B262" s="2" t="s">
        <v>732</v>
      </c>
      <c r="C262" s="2" t="s">
        <v>71</v>
      </c>
      <c r="D262" s="2" t="s">
        <v>147</v>
      </c>
      <c r="E262" s="2" t="s">
        <v>127</v>
      </c>
      <c r="F262" s="2">
        <v>18</v>
      </c>
      <c r="G262" s="2" t="s">
        <v>733</v>
      </c>
      <c r="H262" s="2" t="s">
        <v>150</v>
      </c>
      <c r="I262" s="2">
        <v>91.96</v>
      </c>
      <c r="J262" s="2" t="s">
        <v>133</v>
      </c>
      <c r="K262" s="2" t="s">
        <v>14</v>
      </c>
      <c r="L262" s="43">
        <f>INDEX('KWh - Hardware'!B:B,MATCH(Network!D262,'KWh - Hardware'!A:A,0))*I262/100</f>
        <v>6.8969999999999995E-3</v>
      </c>
      <c r="M262" s="44">
        <f>INDEX('Carbon Intensity - Nation'!B:B,MATCH(Network!K262,'Carbon Intensity - Nation'!A:A,0))*L262</f>
        <v>2.4070529999999999</v>
      </c>
      <c r="N262" s="44">
        <f t="shared" si="4"/>
        <v>4.9658399999999991</v>
      </c>
      <c r="O262" s="45">
        <f>INDEX('Carbon Intensity - Nation'!B:B,MATCH(Network!K262,'Carbon Intensity - Nation'!A:A,0))*N262/1000</f>
        <v>1.7330781599999998</v>
      </c>
    </row>
    <row r="263" spans="1:15">
      <c r="A263" s="25">
        <v>262</v>
      </c>
      <c r="B263" s="2" t="s">
        <v>734</v>
      </c>
      <c r="C263" s="2" t="s">
        <v>71</v>
      </c>
      <c r="D263" s="2" t="s">
        <v>147</v>
      </c>
      <c r="E263" s="2" t="s">
        <v>135</v>
      </c>
      <c r="F263" s="2">
        <v>15</v>
      </c>
      <c r="G263" s="2" t="s">
        <v>735</v>
      </c>
      <c r="H263" s="2" t="s">
        <v>736</v>
      </c>
      <c r="I263" s="2">
        <v>91.67</v>
      </c>
      <c r="J263" s="2" t="s">
        <v>133</v>
      </c>
      <c r="K263" s="2" t="s">
        <v>14</v>
      </c>
      <c r="L263" s="43">
        <f>INDEX('KWh - Hardware'!B:B,MATCH(Network!D263,'KWh - Hardware'!A:A,0))*I263/100</f>
        <v>6.8752499999999994E-3</v>
      </c>
      <c r="M263" s="44">
        <f>INDEX('Carbon Intensity - Nation'!B:B,MATCH(Network!K263,'Carbon Intensity - Nation'!A:A,0))*L263</f>
        <v>2.39946225</v>
      </c>
      <c r="N263" s="44">
        <f t="shared" si="4"/>
        <v>4.9501799999999996</v>
      </c>
      <c r="O263" s="45">
        <f>INDEX('Carbon Intensity - Nation'!B:B,MATCH(Network!K263,'Carbon Intensity - Nation'!A:A,0))*N263/1000</f>
        <v>1.7276128199999998</v>
      </c>
    </row>
    <row r="264" spans="1:15">
      <c r="A264" s="25">
        <v>263</v>
      </c>
      <c r="B264" s="2" t="s">
        <v>737</v>
      </c>
      <c r="C264" s="2" t="s">
        <v>71</v>
      </c>
      <c r="D264" s="2" t="s">
        <v>147</v>
      </c>
      <c r="E264" s="2" t="s">
        <v>208</v>
      </c>
      <c r="F264" s="2">
        <v>23</v>
      </c>
      <c r="G264" s="2" t="s">
        <v>738</v>
      </c>
      <c r="H264" s="2" t="s">
        <v>109</v>
      </c>
      <c r="I264" s="2">
        <v>91.67</v>
      </c>
      <c r="J264" s="2" t="s">
        <v>133</v>
      </c>
      <c r="K264" s="2" t="s">
        <v>14</v>
      </c>
      <c r="L264" s="43">
        <f>INDEX('KWh - Hardware'!B:B,MATCH(Network!D264,'KWh - Hardware'!A:A,0))*I264/100</f>
        <v>6.8752499999999994E-3</v>
      </c>
      <c r="M264" s="44">
        <f>INDEX('Carbon Intensity - Nation'!B:B,MATCH(Network!K264,'Carbon Intensity - Nation'!A:A,0))*L264</f>
        <v>2.39946225</v>
      </c>
      <c r="N264" s="44">
        <f t="shared" si="4"/>
        <v>4.9501799999999996</v>
      </c>
      <c r="O264" s="45">
        <f>INDEX('Carbon Intensity - Nation'!B:B,MATCH(Network!K264,'Carbon Intensity - Nation'!A:A,0))*N264/1000</f>
        <v>1.7276128199999998</v>
      </c>
    </row>
    <row r="265" spans="1:15">
      <c r="A265" s="25">
        <v>264</v>
      </c>
      <c r="B265" s="2" t="s">
        <v>739</v>
      </c>
      <c r="C265" s="2" t="s">
        <v>71</v>
      </c>
      <c r="D265" s="2" t="s">
        <v>147</v>
      </c>
      <c r="E265" s="2" t="s">
        <v>208</v>
      </c>
      <c r="F265" s="2">
        <v>16</v>
      </c>
      <c r="G265" s="2" t="s">
        <v>740</v>
      </c>
      <c r="H265" s="2" t="s">
        <v>123</v>
      </c>
      <c r="I265" s="2">
        <v>91.96</v>
      </c>
      <c r="J265" s="2" t="s">
        <v>133</v>
      </c>
      <c r="K265" s="2" t="s">
        <v>14</v>
      </c>
      <c r="L265" s="43">
        <f>INDEX('KWh - Hardware'!B:B,MATCH(Network!D265,'KWh - Hardware'!A:A,0))*I265/100</f>
        <v>6.8969999999999995E-3</v>
      </c>
      <c r="M265" s="44">
        <f>INDEX('Carbon Intensity - Nation'!B:B,MATCH(Network!K265,'Carbon Intensity - Nation'!A:A,0))*L265</f>
        <v>2.4070529999999999</v>
      </c>
      <c r="N265" s="44">
        <f t="shared" si="4"/>
        <v>4.9658399999999991</v>
      </c>
      <c r="O265" s="45">
        <f>INDEX('Carbon Intensity - Nation'!B:B,MATCH(Network!K265,'Carbon Intensity - Nation'!A:A,0))*N265/1000</f>
        <v>1.7330781599999998</v>
      </c>
    </row>
    <row r="266" spans="1:15">
      <c r="A266" s="25">
        <v>265</v>
      </c>
      <c r="B266" s="2" t="s">
        <v>741</v>
      </c>
      <c r="C266" s="2" t="s">
        <v>71</v>
      </c>
      <c r="D266" s="2" t="s">
        <v>147</v>
      </c>
      <c r="E266" s="2" t="s">
        <v>154</v>
      </c>
      <c r="F266" s="2">
        <v>13</v>
      </c>
      <c r="G266" s="2" t="s">
        <v>742</v>
      </c>
      <c r="H266" s="2" t="s">
        <v>62</v>
      </c>
      <c r="I266" s="2">
        <v>91.96</v>
      </c>
      <c r="J266" s="2" t="s">
        <v>210</v>
      </c>
      <c r="K266" s="2" t="s">
        <v>14</v>
      </c>
      <c r="L266" s="43">
        <f>INDEX('KWh - Hardware'!B:B,MATCH(Network!D266,'KWh - Hardware'!A:A,0))*I266/100</f>
        <v>6.8969999999999995E-3</v>
      </c>
      <c r="M266" s="44">
        <f>INDEX('Carbon Intensity - Nation'!B:B,MATCH(Network!K266,'Carbon Intensity - Nation'!A:A,0))*L266</f>
        <v>2.4070529999999999</v>
      </c>
      <c r="N266" s="44">
        <f t="shared" si="4"/>
        <v>4.9658399999999991</v>
      </c>
      <c r="O266" s="45">
        <f>INDEX('Carbon Intensity - Nation'!B:B,MATCH(Network!K266,'Carbon Intensity - Nation'!A:A,0))*N266/1000</f>
        <v>1.7330781599999998</v>
      </c>
    </row>
    <row r="267" spans="1:15">
      <c r="A267" s="25">
        <v>266</v>
      </c>
      <c r="B267" s="2" t="s">
        <v>743</v>
      </c>
      <c r="C267" s="2" t="s">
        <v>71</v>
      </c>
      <c r="D267" s="2" t="s">
        <v>72</v>
      </c>
      <c r="E267" s="2" t="s">
        <v>73</v>
      </c>
      <c r="F267" s="2">
        <v>8</v>
      </c>
      <c r="G267" s="2" t="s">
        <v>744</v>
      </c>
      <c r="H267" s="2" t="s">
        <v>62</v>
      </c>
      <c r="I267" s="2">
        <v>91.36999999999999</v>
      </c>
      <c r="J267" s="2" t="s">
        <v>441</v>
      </c>
      <c r="K267" s="2" t="s">
        <v>17</v>
      </c>
      <c r="L267" s="43">
        <f>INDEX('KWh - Hardware'!B:B,MATCH(Network!D267,'KWh - Hardware'!A:A,0))*I267/100</f>
        <v>4.5684999999999996E-3</v>
      </c>
      <c r="M267" s="44">
        <f>INDEX('Carbon Intensity - Nation'!B:B,MATCH(Network!K267,'Carbon Intensity - Nation'!A:A,0))*L267</f>
        <v>0.9749179</v>
      </c>
      <c r="N267" s="44">
        <f t="shared" si="4"/>
        <v>3.2893199999999996</v>
      </c>
      <c r="O267" s="45">
        <f>INDEX('Carbon Intensity - Nation'!B:B,MATCH(Network!K267,'Carbon Intensity - Nation'!A:A,0))*N267/1000</f>
        <v>0.70194088799999999</v>
      </c>
    </row>
    <row r="268" spans="1:15">
      <c r="A268" s="25">
        <v>267</v>
      </c>
      <c r="B268" s="2" t="s">
        <v>745</v>
      </c>
      <c r="C268" s="2" t="s">
        <v>71</v>
      </c>
      <c r="D268" s="2" t="s">
        <v>72</v>
      </c>
      <c r="E268" s="2" t="s">
        <v>73</v>
      </c>
      <c r="F268" s="2">
        <v>8</v>
      </c>
      <c r="G268" s="2" t="s">
        <v>746</v>
      </c>
      <c r="H268" s="2" t="s">
        <v>62</v>
      </c>
      <c r="I268" s="2">
        <v>90.77</v>
      </c>
      <c r="J268" s="2" t="s">
        <v>441</v>
      </c>
      <c r="K268" s="2" t="s">
        <v>17</v>
      </c>
      <c r="L268" s="43">
        <f>INDEX('KWh - Hardware'!B:B,MATCH(Network!D268,'KWh - Hardware'!A:A,0))*I268/100</f>
        <v>4.5385E-3</v>
      </c>
      <c r="M268" s="44">
        <f>INDEX('Carbon Intensity - Nation'!B:B,MATCH(Network!K268,'Carbon Intensity - Nation'!A:A,0))*L268</f>
        <v>0.96851589999999999</v>
      </c>
      <c r="N268" s="44">
        <f t="shared" si="4"/>
        <v>3.2677199999999997</v>
      </c>
      <c r="O268" s="45">
        <f>INDEX('Carbon Intensity - Nation'!B:B,MATCH(Network!K268,'Carbon Intensity - Nation'!A:A,0))*N268/1000</f>
        <v>0.69733144799999991</v>
      </c>
    </row>
    <row r="269" spans="1:15">
      <c r="A269" s="25">
        <v>268</v>
      </c>
      <c r="B269" s="2" t="s">
        <v>747</v>
      </c>
      <c r="C269" s="2" t="s">
        <v>58</v>
      </c>
      <c r="D269" s="2" t="s">
        <v>65</v>
      </c>
      <c r="E269" s="2" t="s">
        <v>581</v>
      </c>
      <c r="F269" s="2">
        <v>0</v>
      </c>
      <c r="G269" s="2" t="s">
        <v>748</v>
      </c>
      <c r="H269" s="2" t="s">
        <v>62</v>
      </c>
      <c r="I269" s="2">
        <v>91.96</v>
      </c>
      <c r="J269" s="2" t="s">
        <v>285</v>
      </c>
      <c r="K269" s="2" t="s">
        <v>16</v>
      </c>
      <c r="L269" s="43">
        <f>INDEX('KWh - Hardware'!B:B,MATCH(Network!D269,'KWh - Hardware'!A:A,0))*I269/100</f>
        <v>6.8969999999999995E-3</v>
      </c>
      <c r="M269" s="44">
        <f>INDEX('Carbon Intensity - Nation'!B:B,MATCH(Network!K269,'Carbon Intensity - Nation'!A:A,0))*L269</f>
        <v>1.9215042</v>
      </c>
      <c r="N269" s="44">
        <f t="shared" si="4"/>
        <v>4.9658399999999991</v>
      </c>
      <c r="O269" s="45">
        <f>INDEX('Carbon Intensity - Nation'!B:B,MATCH(Network!K269,'Carbon Intensity - Nation'!A:A,0))*N269/1000</f>
        <v>1.3834830239999998</v>
      </c>
    </row>
    <row r="270" spans="1:15">
      <c r="A270" s="25">
        <v>269</v>
      </c>
      <c r="B270" s="2" t="s">
        <v>749</v>
      </c>
      <c r="C270" s="2" t="s">
        <v>58</v>
      </c>
      <c r="D270" s="2" t="s">
        <v>65</v>
      </c>
      <c r="E270" s="2" t="s">
        <v>130</v>
      </c>
      <c r="F270" s="2">
        <v>25</v>
      </c>
      <c r="G270" s="2" t="s">
        <v>750</v>
      </c>
      <c r="H270" s="2" t="s">
        <v>62</v>
      </c>
      <c r="I270" s="2">
        <v>91.67</v>
      </c>
      <c r="J270" s="2" t="s">
        <v>133</v>
      </c>
      <c r="K270" s="2" t="s">
        <v>14</v>
      </c>
      <c r="L270" s="43">
        <f>INDEX('KWh - Hardware'!B:B,MATCH(Network!D270,'KWh - Hardware'!A:A,0))*I270/100</f>
        <v>6.8752499999999994E-3</v>
      </c>
      <c r="M270" s="44">
        <f>INDEX('Carbon Intensity - Nation'!B:B,MATCH(Network!K270,'Carbon Intensity - Nation'!A:A,0))*L270</f>
        <v>2.39946225</v>
      </c>
      <c r="N270" s="44">
        <f t="shared" si="4"/>
        <v>4.9501799999999996</v>
      </c>
      <c r="O270" s="45">
        <f>INDEX('Carbon Intensity - Nation'!B:B,MATCH(Network!K270,'Carbon Intensity - Nation'!A:A,0))*N270/1000</f>
        <v>1.7276128199999998</v>
      </c>
    </row>
    <row r="271" spans="1:15">
      <c r="A271" s="25">
        <v>270</v>
      </c>
      <c r="B271" s="2" t="s">
        <v>751</v>
      </c>
      <c r="C271" s="2" t="s">
        <v>71</v>
      </c>
      <c r="D271" s="2" t="s">
        <v>147</v>
      </c>
      <c r="E271" s="2" t="s">
        <v>318</v>
      </c>
      <c r="F271" s="2">
        <v>21</v>
      </c>
      <c r="G271" s="2" t="s">
        <v>752</v>
      </c>
      <c r="H271" s="2" t="s">
        <v>109</v>
      </c>
      <c r="I271" s="2">
        <v>91.07</v>
      </c>
      <c r="J271" s="2" t="s">
        <v>239</v>
      </c>
      <c r="K271" s="2" t="s">
        <v>14</v>
      </c>
      <c r="L271" s="43">
        <f>INDEX('KWh - Hardware'!B:B,MATCH(Network!D271,'KWh - Hardware'!A:A,0))*I271/100</f>
        <v>6.8302499999999986E-3</v>
      </c>
      <c r="M271" s="44">
        <f>INDEX('Carbon Intensity - Nation'!B:B,MATCH(Network!K271,'Carbon Intensity - Nation'!A:A,0))*L271</f>
        <v>2.3837572499999995</v>
      </c>
      <c r="N271" s="44">
        <f t="shared" si="4"/>
        <v>4.9177799999999987</v>
      </c>
      <c r="O271" s="45">
        <f>INDEX('Carbon Intensity - Nation'!B:B,MATCH(Network!K271,'Carbon Intensity - Nation'!A:A,0))*N271/1000</f>
        <v>1.7163052199999995</v>
      </c>
    </row>
    <row r="272" spans="1:15">
      <c r="A272" s="25">
        <v>271</v>
      </c>
      <c r="B272" s="2" t="s">
        <v>753</v>
      </c>
      <c r="C272" s="2" t="s">
        <v>71</v>
      </c>
      <c r="D272" s="2" t="s">
        <v>147</v>
      </c>
      <c r="E272" s="2" t="s">
        <v>483</v>
      </c>
      <c r="F272" s="2">
        <v>19</v>
      </c>
      <c r="G272" s="2" t="s">
        <v>754</v>
      </c>
      <c r="H272" s="2" t="s">
        <v>62</v>
      </c>
      <c r="I272" s="2">
        <v>91.36999999999999</v>
      </c>
      <c r="J272" s="2" t="s">
        <v>755</v>
      </c>
      <c r="K272" s="2" t="s">
        <v>26</v>
      </c>
      <c r="L272" s="43">
        <f>INDEX('KWh - Hardware'!B:B,MATCH(Network!D272,'KWh - Hardware'!A:A,0))*I272/100</f>
        <v>6.8527499999999986E-3</v>
      </c>
      <c r="M272" s="44">
        <f>INDEX('Carbon Intensity - Nation'!B:B,MATCH(Network!K272,'Carbon Intensity - Nation'!A:A,0))*L272</f>
        <v>1.5624269999999998</v>
      </c>
      <c r="N272" s="44">
        <f t="shared" si="4"/>
        <v>4.9339799999999991</v>
      </c>
      <c r="O272" s="45">
        <f>INDEX('Carbon Intensity - Nation'!B:B,MATCH(Network!K272,'Carbon Intensity - Nation'!A:A,0))*N272/1000</f>
        <v>1.1249474399999999</v>
      </c>
    </row>
    <row r="273" spans="1:15">
      <c r="A273" s="25">
        <v>272</v>
      </c>
      <c r="B273" s="2" t="s">
        <v>756</v>
      </c>
      <c r="C273" s="2" t="s">
        <v>58</v>
      </c>
      <c r="D273" s="2" t="s">
        <v>65</v>
      </c>
      <c r="E273" s="2" t="s">
        <v>757</v>
      </c>
      <c r="F273" s="2">
        <v>25</v>
      </c>
      <c r="G273" s="2" t="s">
        <v>758</v>
      </c>
      <c r="H273" s="2" t="s">
        <v>137</v>
      </c>
      <c r="I273" s="2">
        <v>89.88000000000001</v>
      </c>
      <c r="J273" s="2" t="s">
        <v>133</v>
      </c>
      <c r="K273" s="2" t="s">
        <v>14</v>
      </c>
      <c r="L273" s="43">
        <f>INDEX('KWh - Hardware'!B:B,MATCH(Network!D273,'KWh - Hardware'!A:A,0))*I273/100</f>
        <v>6.7410000000000005E-3</v>
      </c>
      <c r="M273" s="44">
        <f>INDEX('Carbon Intensity - Nation'!B:B,MATCH(Network!K273,'Carbon Intensity - Nation'!A:A,0))*L273</f>
        <v>2.3526090000000002</v>
      </c>
      <c r="N273" s="44">
        <f t="shared" si="4"/>
        <v>4.8535200000000005</v>
      </c>
      <c r="O273" s="45">
        <f>INDEX('Carbon Intensity - Nation'!B:B,MATCH(Network!K273,'Carbon Intensity - Nation'!A:A,0))*N273/1000</f>
        <v>1.6938784800000002</v>
      </c>
    </row>
    <row r="274" spans="1:15">
      <c r="A274" s="25">
        <v>273</v>
      </c>
      <c r="B274" s="2" t="s">
        <v>759</v>
      </c>
      <c r="C274" s="2" t="s">
        <v>58</v>
      </c>
      <c r="D274" s="2" t="s">
        <v>65</v>
      </c>
      <c r="E274" s="2" t="s">
        <v>148</v>
      </c>
      <c r="F274" s="2">
        <v>23</v>
      </c>
      <c r="G274" s="2" t="s">
        <v>760</v>
      </c>
      <c r="H274" s="2" t="s">
        <v>62</v>
      </c>
      <c r="I274" s="2">
        <v>84.23</v>
      </c>
      <c r="J274" s="2" t="s">
        <v>239</v>
      </c>
      <c r="K274" s="2" t="s">
        <v>14</v>
      </c>
      <c r="L274" s="43">
        <f>INDEX('KWh - Hardware'!B:B,MATCH(Network!D274,'KWh - Hardware'!A:A,0))*I274/100</f>
        <v>6.3172499999999999E-3</v>
      </c>
      <c r="M274" s="44">
        <f>INDEX('Carbon Intensity - Nation'!B:B,MATCH(Network!K274,'Carbon Intensity - Nation'!A:A,0))*L274</f>
        <v>2.2047202499999998</v>
      </c>
      <c r="N274" s="44">
        <f t="shared" si="4"/>
        <v>4.5484200000000001</v>
      </c>
      <c r="O274" s="45">
        <f>INDEX('Carbon Intensity - Nation'!B:B,MATCH(Network!K274,'Carbon Intensity - Nation'!A:A,0))*N274/1000</f>
        <v>1.5873985800000001</v>
      </c>
    </row>
    <row r="275" spans="1:15">
      <c r="A275" s="25">
        <v>274</v>
      </c>
      <c r="B275" s="2" t="s">
        <v>761</v>
      </c>
      <c r="C275" s="2" t="s">
        <v>58</v>
      </c>
      <c r="D275" s="2" t="s">
        <v>65</v>
      </c>
      <c r="E275" s="2" t="s">
        <v>135</v>
      </c>
      <c r="F275" s="2">
        <v>24</v>
      </c>
      <c r="G275" s="2" t="s">
        <v>762</v>
      </c>
      <c r="H275" s="2" t="s">
        <v>62</v>
      </c>
      <c r="I275" s="2">
        <v>89.88000000000001</v>
      </c>
      <c r="J275" s="2" t="s">
        <v>239</v>
      </c>
      <c r="K275" s="2" t="s">
        <v>14</v>
      </c>
      <c r="L275" s="43">
        <f>INDEX('KWh - Hardware'!B:B,MATCH(Network!D275,'KWh - Hardware'!A:A,0))*I275/100</f>
        <v>6.7410000000000005E-3</v>
      </c>
      <c r="M275" s="44">
        <f>INDEX('Carbon Intensity - Nation'!B:B,MATCH(Network!K275,'Carbon Intensity - Nation'!A:A,0))*L275</f>
        <v>2.3526090000000002</v>
      </c>
      <c r="N275" s="44">
        <f t="shared" si="4"/>
        <v>4.8535200000000005</v>
      </c>
      <c r="O275" s="45">
        <f>INDEX('Carbon Intensity - Nation'!B:B,MATCH(Network!K275,'Carbon Intensity - Nation'!A:A,0))*N275/1000</f>
        <v>1.6938784800000002</v>
      </c>
    </row>
    <row r="276" spans="1:15">
      <c r="A276" s="25">
        <v>275</v>
      </c>
      <c r="B276" s="2" t="s">
        <v>763</v>
      </c>
      <c r="C276" s="2" t="s">
        <v>58</v>
      </c>
      <c r="D276" s="2" t="s">
        <v>65</v>
      </c>
      <c r="E276" s="2" t="s">
        <v>130</v>
      </c>
      <c r="F276" s="2">
        <v>25</v>
      </c>
      <c r="G276" s="2" t="s">
        <v>764</v>
      </c>
      <c r="H276" s="2" t="s">
        <v>62</v>
      </c>
      <c r="I276" s="2">
        <v>91.07</v>
      </c>
      <c r="J276" s="2" t="s">
        <v>239</v>
      </c>
      <c r="K276" s="2" t="s">
        <v>14</v>
      </c>
      <c r="L276" s="43">
        <f>INDEX('KWh - Hardware'!B:B,MATCH(Network!D276,'KWh - Hardware'!A:A,0))*I276/100</f>
        <v>6.8302499999999986E-3</v>
      </c>
      <c r="M276" s="44">
        <f>INDEX('Carbon Intensity - Nation'!B:B,MATCH(Network!K276,'Carbon Intensity - Nation'!A:A,0))*L276</f>
        <v>2.3837572499999995</v>
      </c>
      <c r="N276" s="44">
        <f t="shared" si="4"/>
        <v>4.9177799999999987</v>
      </c>
      <c r="O276" s="45">
        <f>INDEX('Carbon Intensity - Nation'!B:B,MATCH(Network!K276,'Carbon Intensity - Nation'!A:A,0))*N276/1000</f>
        <v>1.7163052199999995</v>
      </c>
    </row>
    <row r="277" spans="1:15">
      <c r="A277" s="25">
        <v>276</v>
      </c>
      <c r="B277" s="2" t="s">
        <v>765</v>
      </c>
      <c r="C277" s="2" t="s">
        <v>58</v>
      </c>
      <c r="D277" s="2" t="s">
        <v>65</v>
      </c>
      <c r="E277" s="2" t="s">
        <v>205</v>
      </c>
      <c r="F277" s="2">
        <v>25</v>
      </c>
      <c r="G277" s="2" t="s">
        <v>766</v>
      </c>
      <c r="H277" s="2" t="s">
        <v>137</v>
      </c>
      <c r="I277" s="2">
        <v>88.39</v>
      </c>
      <c r="J277" s="2" t="s">
        <v>239</v>
      </c>
      <c r="K277" s="2" t="s">
        <v>14</v>
      </c>
      <c r="L277" s="43">
        <f>INDEX('KWh - Hardware'!B:B,MATCH(Network!D277,'KWh - Hardware'!A:A,0))*I277/100</f>
        <v>6.6292499999999997E-3</v>
      </c>
      <c r="M277" s="44">
        <f>INDEX('Carbon Intensity - Nation'!B:B,MATCH(Network!K277,'Carbon Intensity - Nation'!A:A,0))*L277</f>
        <v>2.3136082499999997</v>
      </c>
      <c r="N277" s="44">
        <f t="shared" si="4"/>
        <v>4.7730600000000001</v>
      </c>
      <c r="O277" s="45">
        <f>INDEX('Carbon Intensity - Nation'!B:B,MATCH(Network!K277,'Carbon Intensity - Nation'!A:A,0))*N277/1000</f>
        <v>1.66579794</v>
      </c>
    </row>
    <row r="278" spans="1:15">
      <c r="A278" s="25">
        <v>277</v>
      </c>
      <c r="B278" s="2" t="s">
        <v>767</v>
      </c>
      <c r="C278" s="2" t="s">
        <v>58</v>
      </c>
      <c r="D278" s="2" t="s">
        <v>65</v>
      </c>
      <c r="E278" s="2" t="s">
        <v>148</v>
      </c>
      <c r="F278" s="2">
        <v>25</v>
      </c>
      <c r="G278" s="2" t="s">
        <v>768</v>
      </c>
      <c r="H278" s="2" t="s">
        <v>62</v>
      </c>
      <c r="I278" s="2">
        <v>91.96</v>
      </c>
      <c r="J278" s="2" t="s">
        <v>239</v>
      </c>
      <c r="K278" s="2" t="s">
        <v>14</v>
      </c>
      <c r="L278" s="43">
        <f>INDEX('KWh - Hardware'!B:B,MATCH(Network!D278,'KWh - Hardware'!A:A,0))*I278/100</f>
        <v>6.8969999999999995E-3</v>
      </c>
      <c r="M278" s="44">
        <f>INDEX('Carbon Intensity - Nation'!B:B,MATCH(Network!K278,'Carbon Intensity - Nation'!A:A,0))*L278</f>
        <v>2.4070529999999999</v>
      </c>
      <c r="N278" s="44">
        <f t="shared" si="4"/>
        <v>4.9658399999999991</v>
      </c>
      <c r="O278" s="45">
        <f>INDEX('Carbon Intensity - Nation'!B:B,MATCH(Network!K278,'Carbon Intensity - Nation'!A:A,0))*N278/1000</f>
        <v>1.7330781599999998</v>
      </c>
    </row>
    <row r="279" spans="1:15">
      <c r="A279" s="25">
        <v>278</v>
      </c>
      <c r="B279" s="2" t="s">
        <v>769</v>
      </c>
      <c r="C279" s="2" t="s">
        <v>58</v>
      </c>
      <c r="D279" s="2" t="s">
        <v>65</v>
      </c>
      <c r="E279" s="2" t="s">
        <v>318</v>
      </c>
      <c r="F279" s="2">
        <v>25</v>
      </c>
      <c r="G279" s="2" t="s">
        <v>770</v>
      </c>
      <c r="H279" s="2" t="s">
        <v>62</v>
      </c>
      <c r="I279" s="2">
        <v>91.96</v>
      </c>
      <c r="J279" s="2" t="s">
        <v>239</v>
      </c>
      <c r="K279" s="2" t="s">
        <v>14</v>
      </c>
      <c r="L279" s="43">
        <f>INDEX('KWh - Hardware'!B:B,MATCH(Network!D279,'KWh - Hardware'!A:A,0))*I279/100</f>
        <v>6.8969999999999995E-3</v>
      </c>
      <c r="M279" s="44">
        <f>INDEX('Carbon Intensity - Nation'!B:B,MATCH(Network!K279,'Carbon Intensity - Nation'!A:A,0))*L279</f>
        <v>2.4070529999999999</v>
      </c>
      <c r="N279" s="44">
        <f t="shared" si="4"/>
        <v>4.9658399999999991</v>
      </c>
      <c r="O279" s="45">
        <f>INDEX('Carbon Intensity - Nation'!B:B,MATCH(Network!K279,'Carbon Intensity - Nation'!A:A,0))*N279/1000</f>
        <v>1.7330781599999998</v>
      </c>
    </row>
    <row r="280" spans="1:15">
      <c r="A280" s="25">
        <v>279</v>
      </c>
      <c r="B280" s="2" t="s">
        <v>771</v>
      </c>
      <c r="C280" s="2" t="s">
        <v>58</v>
      </c>
      <c r="D280" s="2" t="s">
        <v>65</v>
      </c>
      <c r="E280" s="2" t="s">
        <v>279</v>
      </c>
      <c r="F280" s="2">
        <v>20</v>
      </c>
      <c r="G280" s="2" t="s">
        <v>230</v>
      </c>
      <c r="H280" s="2" t="s">
        <v>81</v>
      </c>
      <c r="I280" s="2">
        <v>90.18</v>
      </c>
      <c r="J280" s="2" t="s">
        <v>239</v>
      </c>
      <c r="K280" s="2" t="s">
        <v>14</v>
      </c>
      <c r="L280" s="43">
        <f>INDEX('KWh - Hardware'!B:B,MATCH(Network!D280,'KWh - Hardware'!A:A,0))*I280/100</f>
        <v>6.7635000000000004E-3</v>
      </c>
      <c r="M280" s="44">
        <f>INDEX('Carbon Intensity - Nation'!B:B,MATCH(Network!K280,'Carbon Intensity - Nation'!A:A,0))*L280</f>
        <v>2.3604615</v>
      </c>
      <c r="N280" s="44">
        <f t="shared" si="4"/>
        <v>4.8697200000000009</v>
      </c>
      <c r="O280" s="45">
        <f>INDEX('Carbon Intensity - Nation'!B:B,MATCH(Network!K280,'Carbon Intensity - Nation'!A:A,0))*N280/1000</f>
        <v>1.6995322800000003</v>
      </c>
    </row>
    <row r="281" spans="1:15">
      <c r="A281" s="25">
        <v>280</v>
      </c>
      <c r="B281" s="2" t="s">
        <v>772</v>
      </c>
      <c r="C281" s="2" t="s">
        <v>58</v>
      </c>
      <c r="D281" s="2" t="s">
        <v>65</v>
      </c>
      <c r="E281" s="2" t="s">
        <v>489</v>
      </c>
      <c r="F281" s="2">
        <v>25</v>
      </c>
      <c r="G281" s="2" t="s">
        <v>773</v>
      </c>
      <c r="H281" s="2" t="s">
        <v>150</v>
      </c>
      <c r="I281" s="2">
        <v>87.8</v>
      </c>
      <c r="J281" s="2" t="s">
        <v>239</v>
      </c>
      <c r="K281" s="2" t="s">
        <v>14</v>
      </c>
      <c r="L281" s="43">
        <f>INDEX('KWh - Hardware'!B:B,MATCH(Network!D281,'KWh - Hardware'!A:A,0))*I281/100</f>
        <v>6.5849999999999997E-3</v>
      </c>
      <c r="M281" s="44">
        <f>INDEX('Carbon Intensity - Nation'!B:B,MATCH(Network!K281,'Carbon Intensity - Nation'!A:A,0))*L281</f>
        <v>2.298165</v>
      </c>
      <c r="N281" s="44">
        <f t="shared" si="4"/>
        <v>4.7411999999999992</v>
      </c>
      <c r="O281" s="45">
        <f>INDEX('Carbon Intensity - Nation'!B:B,MATCH(Network!K281,'Carbon Intensity - Nation'!A:A,0))*N281/1000</f>
        <v>1.6546787999999997</v>
      </c>
    </row>
    <row r="282" spans="1:15">
      <c r="A282" s="25">
        <v>281</v>
      </c>
      <c r="B282" s="2" t="s">
        <v>774</v>
      </c>
      <c r="C282" s="2" t="s">
        <v>58</v>
      </c>
      <c r="D282" s="2" t="s">
        <v>65</v>
      </c>
      <c r="E282" s="2" t="s">
        <v>148</v>
      </c>
      <c r="F282" s="2">
        <v>18</v>
      </c>
      <c r="G282" s="2" t="s">
        <v>775</v>
      </c>
      <c r="H282" s="2" t="s">
        <v>137</v>
      </c>
      <c r="I282" s="2">
        <v>87.5</v>
      </c>
      <c r="J282" s="2" t="s">
        <v>239</v>
      </c>
      <c r="K282" s="2" t="s">
        <v>14</v>
      </c>
      <c r="L282" s="43">
        <f>INDEX('KWh - Hardware'!B:B,MATCH(Network!D282,'KWh - Hardware'!A:A,0))*I282/100</f>
        <v>6.5624999999999998E-3</v>
      </c>
      <c r="M282" s="44">
        <f>INDEX('Carbon Intensity - Nation'!B:B,MATCH(Network!K282,'Carbon Intensity - Nation'!A:A,0))*L282</f>
        <v>2.2903124999999998</v>
      </c>
      <c r="N282" s="44">
        <f t="shared" si="4"/>
        <v>4.7249999999999996</v>
      </c>
      <c r="O282" s="45">
        <f>INDEX('Carbon Intensity - Nation'!B:B,MATCH(Network!K282,'Carbon Intensity - Nation'!A:A,0))*N282/1000</f>
        <v>1.649025</v>
      </c>
    </row>
    <row r="283" spans="1:15">
      <c r="A283" s="25">
        <v>282</v>
      </c>
      <c r="B283" s="2" t="s">
        <v>776</v>
      </c>
      <c r="C283" s="2" t="s">
        <v>58</v>
      </c>
      <c r="D283" s="2" t="s">
        <v>65</v>
      </c>
      <c r="E283" s="2" t="s">
        <v>318</v>
      </c>
      <c r="F283" s="2">
        <v>25</v>
      </c>
      <c r="G283" s="2" t="s">
        <v>777</v>
      </c>
      <c r="H283" s="2" t="s">
        <v>137</v>
      </c>
      <c r="I283" s="2">
        <v>91.96</v>
      </c>
      <c r="J283" s="2" t="s">
        <v>239</v>
      </c>
      <c r="K283" s="2" t="s">
        <v>14</v>
      </c>
      <c r="L283" s="43">
        <f>INDEX('KWh - Hardware'!B:B,MATCH(Network!D283,'KWh - Hardware'!A:A,0))*I283/100</f>
        <v>6.8969999999999995E-3</v>
      </c>
      <c r="M283" s="44">
        <f>INDEX('Carbon Intensity - Nation'!B:B,MATCH(Network!K283,'Carbon Intensity - Nation'!A:A,0))*L283</f>
        <v>2.4070529999999999</v>
      </c>
      <c r="N283" s="44">
        <f t="shared" si="4"/>
        <v>4.9658399999999991</v>
      </c>
      <c r="O283" s="45">
        <f>INDEX('Carbon Intensity - Nation'!B:B,MATCH(Network!K283,'Carbon Intensity - Nation'!A:A,0))*N283/1000</f>
        <v>1.7330781599999998</v>
      </c>
    </row>
    <row r="284" spans="1:15">
      <c r="A284" s="25">
        <v>283</v>
      </c>
      <c r="B284" s="2" t="s">
        <v>778</v>
      </c>
      <c r="C284" s="2" t="s">
        <v>71</v>
      </c>
      <c r="D284" s="2" t="s">
        <v>147</v>
      </c>
      <c r="E284" s="2" t="s">
        <v>318</v>
      </c>
      <c r="F284" s="2">
        <v>10</v>
      </c>
      <c r="G284" s="2" t="s">
        <v>615</v>
      </c>
      <c r="H284" s="2" t="s">
        <v>62</v>
      </c>
      <c r="I284" s="2">
        <v>83.33</v>
      </c>
      <c r="J284" s="2" t="s">
        <v>239</v>
      </c>
      <c r="K284" s="2" t="s">
        <v>14</v>
      </c>
      <c r="L284" s="43">
        <f>INDEX('KWh - Hardware'!B:B,MATCH(Network!D284,'KWh - Hardware'!A:A,0))*I284/100</f>
        <v>6.2497499999999992E-3</v>
      </c>
      <c r="M284" s="44">
        <f>INDEX('Carbon Intensity - Nation'!B:B,MATCH(Network!K284,'Carbon Intensity - Nation'!A:A,0))*L284</f>
        <v>2.1811627499999999</v>
      </c>
      <c r="N284" s="44">
        <f t="shared" si="4"/>
        <v>4.4998199999999997</v>
      </c>
      <c r="O284" s="45">
        <f>INDEX('Carbon Intensity - Nation'!B:B,MATCH(Network!K284,'Carbon Intensity - Nation'!A:A,0))*N284/1000</f>
        <v>1.5704371799999999</v>
      </c>
    </row>
    <row r="285" spans="1:15">
      <c r="A285" s="25">
        <v>284</v>
      </c>
      <c r="B285" s="2" t="s">
        <v>779</v>
      </c>
      <c r="C285" s="2" t="s">
        <v>326</v>
      </c>
      <c r="D285" s="2" t="s">
        <v>65</v>
      </c>
      <c r="E285" s="2" t="s">
        <v>154</v>
      </c>
      <c r="F285" s="2">
        <v>21</v>
      </c>
      <c r="G285" s="2" t="s">
        <v>780</v>
      </c>
      <c r="H285" s="2" t="s">
        <v>137</v>
      </c>
      <c r="I285" s="2">
        <v>91.07</v>
      </c>
      <c r="J285" s="2" t="s">
        <v>133</v>
      </c>
      <c r="K285" s="2" t="s">
        <v>14</v>
      </c>
      <c r="L285" s="43">
        <f>INDEX('KWh - Hardware'!B:B,MATCH(Network!D285,'KWh - Hardware'!A:A,0))*I285/100</f>
        <v>6.8302499999999986E-3</v>
      </c>
      <c r="M285" s="44">
        <f>INDEX('Carbon Intensity - Nation'!B:B,MATCH(Network!K285,'Carbon Intensity - Nation'!A:A,0))*L285</f>
        <v>2.3837572499999995</v>
      </c>
      <c r="N285" s="44">
        <f t="shared" si="4"/>
        <v>4.9177799999999987</v>
      </c>
      <c r="O285" s="45">
        <f>INDEX('Carbon Intensity - Nation'!B:B,MATCH(Network!K285,'Carbon Intensity - Nation'!A:A,0))*N285/1000</f>
        <v>1.7163052199999995</v>
      </c>
    </row>
    <row r="286" spans="1:15">
      <c r="A286" s="25">
        <v>285</v>
      </c>
      <c r="B286" s="2" t="s">
        <v>781</v>
      </c>
      <c r="C286" s="2" t="s">
        <v>58</v>
      </c>
      <c r="D286" s="2" t="s">
        <v>65</v>
      </c>
      <c r="E286" s="2" t="s">
        <v>154</v>
      </c>
      <c r="F286" s="2">
        <v>11</v>
      </c>
      <c r="G286" s="2" t="s">
        <v>782</v>
      </c>
      <c r="H286" s="2" t="s">
        <v>62</v>
      </c>
      <c r="I286" s="2">
        <v>91.96</v>
      </c>
      <c r="J286" s="2" t="s">
        <v>236</v>
      </c>
      <c r="K286" s="2" t="s">
        <v>14</v>
      </c>
      <c r="L286" s="43">
        <f>INDEX('KWh - Hardware'!B:B,MATCH(Network!D286,'KWh - Hardware'!A:A,0))*I286/100</f>
        <v>6.8969999999999995E-3</v>
      </c>
      <c r="M286" s="44">
        <f>INDEX('Carbon Intensity - Nation'!B:B,MATCH(Network!K286,'Carbon Intensity - Nation'!A:A,0))*L286</f>
        <v>2.4070529999999999</v>
      </c>
      <c r="N286" s="44">
        <f t="shared" si="4"/>
        <v>4.9658399999999991</v>
      </c>
      <c r="O286" s="45">
        <f>INDEX('Carbon Intensity - Nation'!B:B,MATCH(Network!K286,'Carbon Intensity - Nation'!A:A,0))*N286/1000</f>
        <v>1.7330781599999998</v>
      </c>
    </row>
    <row r="287" spans="1:15">
      <c r="A287" s="25">
        <v>286</v>
      </c>
      <c r="B287" s="2" t="s">
        <v>783</v>
      </c>
      <c r="C287" s="2" t="s">
        <v>58</v>
      </c>
      <c r="D287" s="2" t="s">
        <v>65</v>
      </c>
      <c r="E287" s="2" t="s">
        <v>154</v>
      </c>
      <c r="F287" s="2">
        <v>25</v>
      </c>
      <c r="G287" s="2" t="s">
        <v>784</v>
      </c>
      <c r="H287" s="2" t="s">
        <v>150</v>
      </c>
      <c r="I287" s="2">
        <v>91.96</v>
      </c>
      <c r="J287" s="2" t="s">
        <v>133</v>
      </c>
      <c r="K287" s="2" t="s">
        <v>14</v>
      </c>
      <c r="L287" s="43">
        <f>INDEX('KWh - Hardware'!B:B,MATCH(Network!D287,'KWh - Hardware'!A:A,0))*I287/100</f>
        <v>6.8969999999999995E-3</v>
      </c>
      <c r="M287" s="44">
        <f>INDEX('Carbon Intensity - Nation'!B:B,MATCH(Network!K287,'Carbon Intensity - Nation'!A:A,0))*L287</f>
        <v>2.4070529999999999</v>
      </c>
      <c r="N287" s="44">
        <f t="shared" si="4"/>
        <v>4.9658399999999991</v>
      </c>
      <c r="O287" s="45">
        <f>INDEX('Carbon Intensity - Nation'!B:B,MATCH(Network!K287,'Carbon Intensity - Nation'!A:A,0))*N287/1000</f>
        <v>1.7330781599999998</v>
      </c>
    </row>
    <row r="288" spans="1:15">
      <c r="A288" s="25">
        <v>287</v>
      </c>
      <c r="B288" s="2" t="s">
        <v>785</v>
      </c>
      <c r="C288" s="2" t="s">
        <v>71</v>
      </c>
      <c r="D288" s="2" t="s">
        <v>147</v>
      </c>
      <c r="E288" s="2" t="s">
        <v>786</v>
      </c>
      <c r="F288" s="2">
        <v>8</v>
      </c>
      <c r="G288" s="2" t="s">
        <v>565</v>
      </c>
      <c r="H288" s="2" t="s">
        <v>62</v>
      </c>
      <c r="I288" s="2">
        <v>91.96</v>
      </c>
      <c r="J288" s="2" t="s">
        <v>75</v>
      </c>
      <c r="K288" s="2" t="s">
        <v>17</v>
      </c>
      <c r="L288" s="43">
        <f>INDEX('KWh - Hardware'!B:B,MATCH(Network!D288,'KWh - Hardware'!A:A,0))*I288/100</f>
        <v>6.8969999999999995E-3</v>
      </c>
      <c r="M288" s="44">
        <f>INDEX('Carbon Intensity - Nation'!B:B,MATCH(Network!K288,'Carbon Intensity - Nation'!A:A,0))*L288</f>
        <v>1.4718198</v>
      </c>
      <c r="N288" s="44">
        <f t="shared" si="4"/>
        <v>4.9658399999999991</v>
      </c>
      <c r="O288" s="45">
        <f>INDEX('Carbon Intensity - Nation'!B:B,MATCH(Network!K288,'Carbon Intensity - Nation'!A:A,0))*N288/1000</f>
        <v>1.0597102559999998</v>
      </c>
    </row>
    <row r="289" spans="1:15">
      <c r="A289" s="25">
        <v>288</v>
      </c>
      <c r="B289" s="2" t="s">
        <v>787</v>
      </c>
      <c r="C289" s="2" t="s">
        <v>71</v>
      </c>
      <c r="D289" s="2" t="s">
        <v>544</v>
      </c>
      <c r="E289" s="2" t="s">
        <v>248</v>
      </c>
      <c r="F289" s="2">
        <v>8</v>
      </c>
      <c r="G289" s="2" t="s">
        <v>788</v>
      </c>
      <c r="H289" s="2" t="s">
        <v>150</v>
      </c>
      <c r="I289" s="2">
        <v>91.36999999999999</v>
      </c>
      <c r="J289" s="2" t="s">
        <v>789</v>
      </c>
      <c r="K289" s="2" t="s">
        <v>17</v>
      </c>
      <c r="L289" s="43">
        <f>INDEX('KWh - Hardware'!B:B,MATCH(Network!D289,'KWh - Hardware'!A:A,0))*I289/100</f>
        <v>6.8527499999999986E-3</v>
      </c>
      <c r="M289" s="44">
        <f>INDEX('Carbon Intensity - Nation'!B:B,MATCH(Network!K289,'Carbon Intensity - Nation'!A:A,0))*L289</f>
        <v>1.4623768499999998</v>
      </c>
      <c r="N289" s="44">
        <f t="shared" si="4"/>
        <v>4.9339799999999991</v>
      </c>
      <c r="O289" s="45">
        <f>INDEX('Carbon Intensity - Nation'!B:B,MATCH(Network!K289,'Carbon Intensity - Nation'!A:A,0))*N289/1000</f>
        <v>1.0529113319999999</v>
      </c>
    </row>
    <row r="290" spans="1:15">
      <c r="A290" s="25">
        <v>289</v>
      </c>
      <c r="B290" s="2" t="s">
        <v>790</v>
      </c>
      <c r="C290" s="2" t="s">
        <v>71</v>
      </c>
      <c r="D290" s="2" t="s">
        <v>147</v>
      </c>
      <c r="E290" s="2" t="s">
        <v>318</v>
      </c>
      <c r="F290" s="2">
        <v>9</v>
      </c>
      <c r="G290" s="2" t="s">
        <v>791</v>
      </c>
      <c r="H290" s="2" t="s">
        <v>62</v>
      </c>
      <c r="I290" s="2">
        <v>90.77</v>
      </c>
      <c r="J290" s="2" t="s">
        <v>461</v>
      </c>
      <c r="K290" s="2" t="s">
        <v>14</v>
      </c>
      <c r="L290" s="43">
        <f>INDEX('KWh - Hardware'!B:B,MATCH(Network!D290,'KWh - Hardware'!A:A,0))*I290/100</f>
        <v>6.8077499999999987E-3</v>
      </c>
      <c r="M290" s="44">
        <f>INDEX('Carbon Intensity - Nation'!B:B,MATCH(Network!K290,'Carbon Intensity - Nation'!A:A,0))*L290</f>
        <v>2.3759047499999997</v>
      </c>
      <c r="N290" s="44">
        <f t="shared" si="4"/>
        <v>4.9015799999999992</v>
      </c>
      <c r="O290" s="45">
        <f>INDEX('Carbon Intensity - Nation'!B:B,MATCH(Network!K290,'Carbon Intensity - Nation'!A:A,0))*N290/1000</f>
        <v>1.7106514199999996</v>
      </c>
    </row>
    <row r="291" spans="1:15">
      <c r="A291" s="25">
        <v>290</v>
      </c>
      <c r="B291" s="2" t="s">
        <v>792</v>
      </c>
      <c r="C291" s="2" t="s">
        <v>71</v>
      </c>
      <c r="D291" s="2" t="s">
        <v>147</v>
      </c>
      <c r="E291" s="2" t="s">
        <v>793</v>
      </c>
      <c r="F291" s="2">
        <v>11</v>
      </c>
      <c r="G291" s="2" t="s">
        <v>794</v>
      </c>
      <c r="H291" s="2" t="s">
        <v>711</v>
      </c>
      <c r="I291" s="2">
        <v>91.36999999999999</v>
      </c>
      <c r="J291" s="2" t="s">
        <v>795</v>
      </c>
      <c r="K291" s="2" t="s">
        <v>19</v>
      </c>
      <c r="L291" s="43">
        <f>INDEX('KWh - Hardware'!B:B,MATCH(Network!D291,'KWh - Hardware'!A:A,0))*I291/100</f>
        <v>6.8527499999999986E-3</v>
      </c>
      <c r="M291" s="44">
        <f>INDEX('Carbon Intensity - Nation'!B:B,MATCH(Network!K291,'Carbon Intensity - Nation'!A:A,0))*L291</f>
        <v>2.2504430999999996</v>
      </c>
      <c r="N291" s="44">
        <f t="shared" si="4"/>
        <v>4.9339799999999991</v>
      </c>
      <c r="O291" s="45">
        <f>INDEX('Carbon Intensity - Nation'!B:B,MATCH(Network!K291,'Carbon Intensity - Nation'!A:A,0))*N291/1000</f>
        <v>1.6203190319999996</v>
      </c>
    </row>
    <row r="292" spans="1:15">
      <c r="A292" s="25">
        <v>291</v>
      </c>
      <c r="B292" s="2" t="s">
        <v>796</v>
      </c>
      <c r="C292" s="2" t="s">
        <v>71</v>
      </c>
      <c r="D292" s="2" t="s">
        <v>147</v>
      </c>
      <c r="E292" s="2" t="s">
        <v>679</v>
      </c>
      <c r="F292" s="2">
        <v>21</v>
      </c>
      <c r="G292" s="2" t="s">
        <v>603</v>
      </c>
      <c r="H292" s="2" t="s">
        <v>68</v>
      </c>
      <c r="I292" s="2">
        <v>91.67</v>
      </c>
      <c r="J292" s="2" t="s">
        <v>797</v>
      </c>
      <c r="K292" s="2" t="s">
        <v>27</v>
      </c>
      <c r="L292" s="43">
        <f>INDEX('KWh - Hardware'!B:B,MATCH(Network!D292,'KWh - Hardware'!A:A,0))*I292/100</f>
        <v>6.8752499999999994E-3</v>
      </c>
      <c r="M292" s="44">
        <f>INDEX('Carbon Intensity - Nation'!B:B,MATCH(Network!K292,'Carbon Intensity - Nation'!A:A,0))*L292</f>
        <v>2.6507767008749998</v>
      </c>
      <c r="N292" s="44">
        <f t="shared" si="4"/>
        <v>4.9501799999999996</v>
      </c>
      <c r="O292" s="45">
        <f>INDEX('Carbon Intensity - Nation'!B:B,MATCH(Network!K292,'Carbon Intensity - Nation'!A:A,0))*N292/1000</f>
        <v>1.9085592246299998</v>
      </c>
    </row>
    <row r="293" spans="1:15">
      <c r="A293" s="25">
        <v>292</v>
      </c>
      <c r="B293" s="2" t="s">
        <v>798</v>
      </c>
      <c r="C293" s="2" t="s">
        <v>58</v>
      </c>
      <c r="D293" s="2" t="s">
        <v>65</v>
      </c>
      <c r="E293" s="2" t="s">
        <v>148</v>
      </c>
      <c r="F293" s="2">
        <v>13</v>
      </c>
      <c r="G293" s="2" t="s">
        <v>799</v>
      </c>
      <c r="H293" s="2" t="s">
        <v>62</v>
      </c>
      <c r="I293" s="2">
        <v>91.67</v>
      </c>
      <c r="J293" s="2" t="s">
        <v>800</v>
      </c>
      <c r="K293" s="2" t="s">
        <v>24</v>
      </c>
      <c r="L293" s="43">
        <f>INDEX('KWh - Hardware'!B:B,MATCH(Network!D293,'KWh - Hardware'!A:A,0))*I293/100</f>
        <v>6.8752499999999994E-3</v>
      </c>
      <c r="M293" s="44">
        <f>INDEX('Carbon Intensity - Nation'!B:B,MATCH(Network!K293,'Carbon Intensity - Nation'!A:A,0))*L293</f>
        <v>1.0752891</v>
      </c>
      <c r="N293" s="44">
        <f t="shared" si="4"/>
        <v>4.9501799999999996</v>
      </c>
      <c r="O293" s="45">
        <f>INDEX('Carbon Intensity - Nation'!B:B,MATCH(Network!K293,'Carbon Intensity - Nation'!A:A,0))*N293/1000</f>
        <v>0.77420815199999993</v>
      </c>
    </row>
    <row r="294" spans="1:15">
      <c r="A294" s="25">
        <v>293</v>
      </c>
      <c r="B294" s="2" t="s">
        <v>801</v>
      </c>
      <c r="C294" s="2" t="s">
        <v>71</v>
      </c>
      <c r="D294" s="2" t="s">
        <v>147</v>
      </c>
      <c r="E294" s="2" t="s">
        <v>154</v>
      </c>
      <c r="F294" s="2">
        <v>21</v>
      </c>
      <c r="G294" s="2" t="s">
        <v>802</v>
      </c>
      <c r="H294" s="2" t="s">
        <v>68</v>
      </c>
      <c r="I294" s="2">
        <v>87.5</v>
      </c>
      <c r="J294" s="2" t="s">
        <v>803</v>
      </c>
      <c r="K294" s="2" t="s">
        <v>19</v>
      </c>
      <c r="L294" s="43">
        <f>INDEX('KWh - Hardware'!B:B,MATCH(Network!D294,'KWh - Hardware'!A:A,0))*I294/100</f>
        <v>6.5624999999999998E-3</v>
      </c>
      <c r="M294" s="44">
        <f>INDEX('Carbon Intensity - Nation'!B:B,MATCH(Network!K294,'Carbon Intensity - Nation'!A:A,0))*L294</f>
        <v>2.155125</v>
      </c>
      <c r="N294" s="44">
        <f t="shared" si="4"/>
        <v>4.7249999999999996</v>
      </c>
      <c r="O294" s="45">
        <f>INDEX('Carbon Intensity - Nation'!B:B,MATCH(Network!K294,'Carbon Intensity - Nation'!A:A,0))*N294/1000</f>
        <v>1.5516899999999998</v>
      </c>
    </row>
    <row r="295" spans="1:15">
      <c r="A295" s="25">
        <v>294</v>
      </c>
      <c r="B295" s="2" t="s">
        <v>804</v>
      </c>
      <c r="C295" s="2" t="s">
        <v>71</v>
      </c>
      <c r="D295" s="2" t="s">
        <v>147</v>
      </c>
      <c r="E295" s="2" t="s">
        <v>87</v>
      </c>
      <c r="F295" s="2">
        <v>10</v>
      </c>
      <c r="G295" s="2" t="s">
        <v>805</v>
      </c>
      <c r="H295" s="2" t="s">
        <v>68</v>
      </c>
      <c r="I295" s="2">
        <v>91.67</v>
      </c>
      <c r="J295" s="2" t="s">
        <v>806</v>
      </c>
      <c r="K295" s="2" t="s">
        <v>22</v>
      </c>
      <c r="L295" s="43">
        <f>INDEX('KWh - Hardware'!B:B,MATCH(Network!D295,'KWh - Hardware'!A:A,0))*I295/100</f>
        <v>6.8752499999999994E-3</v>
      </c>
      <c r="M295" s="44">
        <f>INDEX('Carbon Intensity - Nation'!B:B,MATCH(Network!K295,'Carbon Intensity - Nation'!A:A,0))*L295</f>
        <v>2.5782187499999996</v>
      </c>
      <c r="N295" s="44">
        <f t="shared" si="4"/>
        <v>4.9501799999999996</v>
      </c>
      <c r="O295" s="45">
        <f>INDEX('Carbon Intensity - Nation'!B:B,MATCH(Network!K295,'Carbon Intensity - Nation'!A:A,0))*N295/1000</f>
        <v>1.8563174999999998</v>
      </c>
    </row>
    <row r="296" spans="1:15">
      <c r="A296" s="25">
        <v>295</v>
      </c>
      <c r="B296" s="2" t="s">
        <v>807</v>
      </c>
      <c r="C296" s="2" t="s">
        <v>58</v>
      </c>
      <c r="D296" s="2" t="s">
        <v>65</v>
      </c>
      <c r="E296" s="2" t="s">
        <v>208</v>
      </c>
      <c r="F296" s="2">
        <v>20</v>
      </c>
      <c r="G296" s="2" t="s">
        <v>808</v>
      </c>
      <c r="H296" s="2" t="s">
        <v>81</v>
      </c>
      <c r="I296" s="2">
        <v>89.88000000000001</v>
      </c>
      <c r="J296" s="2" t="s">
        <v>18</v>
      </c>
      <c r="K296" s="2" t="s">
        <v>18</v>
      </c>
      <c r="L296" s="43">
        <f>INDEX('KWh - Hardware'!B:B,MATCH(Network!D296,'KWh - Hardware'!A:A,0))*I296/100</f>
        <v>6.7410000000000005E-3</v>
      </c>
      <c r="M296" s="44">
        <f>INDEX('Carbon Intensity - Nation'!B:B,MATCH(Network!K296,'Carbon Intensity - Nation'!A:A,0))*L296</f>
        <v>0.370755</v>
      </c>
      <c r="N296" s="44">
        <f t="shared" si="4"/>
        <v>4.8535200000000005</v>
      </c>
      <c r="O296" s="45">
        <f>INDEX('Carbon Intensity - Nation'!B:B,MATCH(Network!K296,'Carbon Intensity - Nation'!A:A,0))*N296/1000</f>
        <v>0.2669436</v>
      </c>
    </row>
    <row r="297" spans="1:15">
      <c r="A297" s="25">
        <v>296</v>
      </c>
      <c r="B297" s="2" t="s">
        <v>809</v>
      </c>
      <c r="C297" s="2" t="s">
        <v>71</v>
      </c>
      <c r="D297" s="2" t="s">
        <v>147</v>
      </c>
      <c r="E297" s="2" t="s">
        <v>282</v>
      </c>
      <c r="F297" s="2">
        <v>20</v>
      </c>
      <c r="G297" s="2" t="s">
        <v>810</v>
      </c>
      <c r="H297" s="2" t="s">
        <v>137</v>
      </c>
      <c r="I297" s="2">
        <v>91.96</v>
      </c>
      <c r="J297" s="2" t="s">
        <v>285</v>
      </c>
      <c r="K297" s="2" t="s">
        <v>16</v>
      </c>
      <c r="L297" s="43">
        <f>INDEX('KWh - Hardware'!B:B,MATCH(Network!D297,'KWh - Hardware'!A:A,0))*I297/100</f>
        <v>6.8969999999999995E-3</v>
      </c>
      <c r="M297" s="44">
        <f>INDEX('Carbon Intensity - Nation'!B:B,MATCH(Network!K297,'Carbon Intensity - Nation'!A:A,0))*L297</f>
        <v>1.9215042</v>
      </c>
      <c r="N297" s="44">
        <f t="shared" si="4"/>
        <v>4.9658399999999991</v>
      </c>
      <c r="O297" s="45">
        <f>INDEX('Carbon Intensity - Nation'!B:B,MATCH(Network!K297,'Carbon Intensity - Nation'!A:A,0))*N297/1000</f>
        <v>1.3834830239999998</v>
      </c>
    </row>
    <row r="298" spans="1:15">
      <c r="A298" s="25">
        <v>297</v>
      </c>
      <c r="B298" s="2" t="s">
        <v>811</v>
      </c>
      <c r="C298" s="2" t="s">
        <v>58</v>
      </c>
      <c r="D298" s="2" t="s">
        <v>812</v>
      </c>
      <c r="E298" s="2" t="s">
        <v>148</v>
      </c>
      <c r="F298" s="2">
        <v>0</v>
      </c>
      <c r="G298" s="2" t="s">
        <v>813</v>
      </c>
      <c r="H298" s="2" t="s">
        <v>62</v>
      </c>
      <c r="I298" s="2">
        <v>91.96</v>
      </c>
      <c r="J298" s="2" t="s">
        <v>814</v>
      </c>
      <c r="K298" s="2" t="s">
        <v>14</v>
      </c>
      <c r="L298" s="43">
        <f>INDEX('KWh - Hardware'!B:B,MATCH(Network!D298,'KWh - Hardware'!A:A,0))*I298/100</f>
        <v>6.8969999999999995E-3</v>
      </c>
      <c r="M298" s="44">
        <f>INDEX('Carbon Intensity - Nation'!B:B,MATCH(Network!K298,'Carbon Intensity - Nation'!A:A,0))*L298</f>
        <v>2.4070529999999999</v>
      </c>
      <c r="N298" s="44">
        <f t="shared" si="4"/>
        <v>4.9658399999999991</v>
      </c>
      <c r="O298" s="45">
        <f>INDEX('Carbon Intensity - Nation'!B:B,MATCH(Network!K298,'Carbon Intensity - Nation'!A:A,0))*N298/1000</f>
        <v>1.7330781599999998</v>
      </c>
    </row>
    <row r="299" spans="1:15">
      <c r="A299" s="25">
        <v>298</v>
      </c>
      <c r="B299" s="2" t="s">
        <v>815</v>
      </c>
      <c r="C299" s="2" t="s">
        <v>58</v>
      </c>
      <c r="D299" s="2" t="s">
        <v>65</v>
      </c>
      <c r="E299" s="2" t="s">
        <v>816</v>
      </c>
      <c r="F299" s="2">
        <v>13</v>
      </c>
      <c r="G299" s="2" t="s">
        <v>817</v>
      </c>
      <c r="H299" s="2" t="s">
        <v>62</v>
      </c>
      <c r="I299" s="2">
        <v>91.96</v>
      </c>
      <c r="J299" s="2" t="s">
        <v>23</v>
      </c>
      <c r="K299" s="2" t="s">
        <v>23</v>
      </c>
      <c r="L299" s="43">
        <f>INDEX('KWh - Hardware'!B:B,MATCH(Network!D299,'KWh - Hardware'!A:A,0))*I299/100</f>
        <v>6.8969999999999995E-3</v>
      </c>
      <c r="M299" s="44">
        <f>INDEX('Carbon Intensity - Nation'!B:B,MATCH(Network!K299,'Carbon Intensity - Nation'!A:A,0))*L299</f>
        <v>2.8139759999999998</v>
      </c>
      <c r="N299" s="44">
        <f t="shared" si="4"/>
        <v>4.9658399999999991</v>
      </c>
      <c r="O299" s="45">
        <f>INDEX('Carbon Intensity - Nation'!B:B,MATCH(Network!K299,'Carbon Intensity - Nation'!A:A,0))*N299/1000</f>
        <v>2.0260627199999997</v>
      </c>
    </row>
    <row r="300" spans="1:15">
      <c r="A300" s="25">
        <v>299</v>
      </c>
      <c r="B300" s="2" t="s">
        <v>818</v>
      </c>
      <c r="C300" s="2" t="s">
        <v>71</v>
      </c>
      <c r="D300" s="2" t="s">
        <v>147</v>
      </c>
      <c r="E300" s="2" t="s">
        <v>243</v>
      </c>
      <c r="F300" s="2">
        <v>8</v>
      </c>
      <c r="G300" s="2" t="s">
        <v>819</v>
      </c>
      <c r="H300" s="2" t="s">
        <v>62</v>
      </c>
      <c r="I300" s="2">
        <v>91.96</v>
      </c>
      <c r="J300" s="2" t="s">
        <v>75</v>
      </c>
      <c r="K300" s="2" t="s">
        <v>17</v>
      </c>
      <c r="L300" s="43">
        <f>INDEX('KWh - Hardware'!B:B,MATCH(Network!D300,'KWh - Hardware'!A:A,0))*I300/100</f>
        <v>6.8969999999999995E-3</v>
      </c>
      <c r="M300" s="44">
        <f>INDEX('Carbon Intensity - Nation'!B:B,MATCH(Network!K300,'Carbon Intensity - Nation'!A:A,0))*L300</f>
        <v>1.4718198</v>
      </c>
      <c r="N300" s="44">
        <f t="shared" si="4"/>
        <v>4.9658399999999991</v>
      </c>
      <c r="O300" s="45">
        <f>INDEX('Carbon Intensity - Nation'!B:B,MATCH(Network!K300,'Carbon Intensity - Nation'!A:A,0))*N300/1000</f>
        <v>1.0597102559999998</v>
      </c>
    </row>
    <row r="301" spans="1:15">
      <c r="A301" s="25">
        <v>300</v>
      </c>
      <c r="B301" s="2" t="s">
        <v>820</v>
      </c>
      <c r="C301" s="2" t="s">
        <v>58</v>
      </c>
      <c r="D301" s="2" t="s">
        <v>65</v>
      </c>
      <c r="E301" s="2" t="s">
        <v>130</v>
      </c>
      <c r="F301" s="2">
        <v>25</v>
      </c>
      <c r="G301" s="2" t="s">
        <v>821</v>
      </c>
      <c r="H301" s="2" t="s">
        <v>822</v>
      </c>
      <c r="I301" s="2">
        <v>91.36999999999999</v>
      </c>
      <c r="J301" s="2" t="s">
        <v>133</v>
      </c>
      <c r="K301" s="2" t="s">
        <v>14</v>
      </c>
      <c r="L301" s="43">
        <f>INDEX('KWh - Hardware'!B:B,MATCH(Network!D301,'KWh - Hardware'!A:A,0))*I301/100</f>
        <v>6.8527499999999986E-3</v>
      </c>
      <c r="M301" s="44">
        <f>INDEX('Carbon Intensity - Nation'!B:B,MATCH(Network!K301,'Carbon Intensity - Nation'!A:A,0))*L301</f>
        <v>2.3916097499999993</v>
      </c>
      <c r="N301" s="44">
        <f t="shared" si="4"/>
        <v>4.9339799999999991</v>
      </c>
      <c r="O301" s="45">
        <f>INDEX('Carbon Intensity - Nation'!B:B,MATCH(Network!K301,'Carbon Intensity - Nation'!A:A,0))*N301/1000</f>
        <v>1.7219590199999997</v>
      </c>
    </row>
    <row r="302" spans="1:15">
      <c r="A302" s="25">
        <v>301</v>
      </c>
      <c r="B302" s="2" t="s">
        <v>823</v>
      </c>
      <c r="C302" s="2" t="s">
        <v>58</v>
      </c>
      <c r="D302" s="2" t="s">
        <v>65</v>
      </c>
      <c r="E302" s="2" t="s">
        <v>824</v>
      </c>
      <c r="F302" s="2">
        <v>12</v>
      </c>
      <c r="G302" s="2" t="s">
        <v>825</v>
      </c>
      <c r="H302" s="2" t="s">
        <v>250</v>
      </c>
      <c r="I302" s="2">
        <v>88.1</v>
      </c>
      <c r="J302" s="2" t="s">
        <v>133</v>
      </c>
      <c r="K302" s="2" t="s">
        <v>14</v>
      </c>
      <c r="L302" s="43">
        <f>INDEX('KWh - Hardware'!B:B,MATCH(Network!D302,'KWh - Hardware'!A:A,0))*I302/100</f>
        <v>6.6074999999999997E-3</v>
      </c>
      <c r="M302" s="44">
        <f>INDEX('Carbon Intensity - Nation'!B:B,MATCH(Network!K302,'Carbon Intensity - Nation'!A:A,0))*L302</f>
        <v>2.3060174999999998</v>
      </c>
      <c r="N302" s="44">
        <f t="shared" si="4"/>
        <v>4.7573999999999996</v>
      </c>
      <c r="O302" s="45">
        <f>INDEX('Carbon Intensity - Nation'!B:B,MATCH(Network!K302,'Carbon Intensity - Nation'!A:A,0))*N302/1000</f>
        <v>1.6603326</v>
      </c>
    </row>
    <row r="303" spans="1:15">
      <c r="A303" s="25">
        <v>302</v>
      </c>
      <c r="B303" s="2" t="s">
        <v>826</v>
      </c>
      <c r="C303" s="2" t="s">
        <v>71</v>
      </c>
      <c r="D303" s="2" t="s">
        <v>147</v>
      </c>
      <c r="E303" s="2" t="s">
        <v>205</v>
      </c>
      <c r="F303" s="2">
        <v>25</v>
      </c>
      <c r="G303" s="2" t="s">
        <v>827</v>
      </c>
      <c r="H303" s="2" t="s">
        <v>137</v>
      </c>
      <c r="I303" s="2">
        <v>90.48</v>
      </c>
      <c r="J303" s="2" t="s">
        <v>133</v>
      </c>
      <c r="K303" s="2" t="s">
        <v>14</v>
      </c>
      <c r="L303" s="43">
        <f>INDEX('KWh - Hardware'!B:B,MATCH(Network!D303,'KWh - Hardware'!A:A,0))*I303/100</f>
        <v>6.7859999999999995E-3</v>
      </c>
      <c r="M303" s="44">
        <f>INDEX('Carbon Intensity - Nation'!B:B,MATCH(Network!K303,'Carbon Intensity - Nation'!A:A,0))*L303</f>
        <v>2.3683139999999998</v>
      </c>
      <c r="N303" s="44">
        <f t="shared" si="4"/>
        <v>4.8859199999999996</v>
      </c>
      <c r="O303" s="45">
        <f>INDEX('Carbon Intensity - Nation'!B:B,MATCH(Network!K303,'Carbon Intensity - Nation'!A:A,0))*N303/1000</f>
        <v>1.70518608</v>
      </c>
    </row>
    <row r="304" spans="1:15">
      <c r="A304" s="25">
        <v>303</v>
      </c>
      <c r="B304" s="2" t="s">
        <v>828</v>
      </c>
      <c r="C304" s="2" t="s">
        <v>71</v>
      </c>
      <c r="D304" s="2" t="s">
        <v>147</v>
      </c>
      <c r="E304" s="2" t="s">
        <v>130</v>
      </c>
      <c r="F304" s="2">
        <v>24</v>
      </c>
      <c r="G304" s="2" t="s">
        <v>829</v>
      </c>
      <c r="H304" s="2" t="s">
        <v>830</v>
      </c>
      <c r="I304" s="2">
        <v>89.88000000000001</v>
      </c>
      <c r="J304" s="2" t="s">
        <v>133</v>
      </c>
      <c r="K304" s="2" t="s">
        <v>14</v>
      </c>
      <c r="L304" s="43">
        <f>INDEX('KWh - Hardware'!B:B,MATCH(Network!D304,'KWh - Hardware'!A:A,0))*I304/100</f>
        <v>6.7410000000000005E-3</v>
      </c>
      <c r="M304" s="44">
        <f>INDEX('Carbon Intensity - Nation'!B:B,MATCH(Network!K304,'Carbon Intensity - Nation'!A:A,0))*L304</f>
        <v>2.3526090000000002</v>
      </c>
      <c r="N304" s="44">
        <f t="shared" si="4"/>
        <v>4.8535200000000005</v>
      </c>
      <c r="O304" s="45">
        <f>INDEX('Carbon Intensity - Nation'!B:B,MATCH(Network!K304,'Carbon Intensity - Nation'!A:A,0))*N304/1000</f>
        <v>1.6938784800000002</v>
      </c>
    </row>
    <row r="305" spans="1:15">
      <c r="A305" s="25">
        <v>304</v>
      </c>
      <c r="B305" s="2" t="s">
        <v>831</v>
      </c>
      <c r="C305" s="2" t="s">
        <v>58</v>
      </c>
      <c r="D305" s="2" t="s">
        <v>812</v>
      </c>
      <c r="E305" s="2" t="s">
        <v>248</v>
      </c>
      <c r="F305" s="2">
        <v>0</v>
      </c>
      <c r="G305" s="2" t="s">
        <v>832</v>
      </c>
      <c r="H305" s="2" t="s">
        <v>62</v>
      </c>
      <c r="I305" s="2">
        <v>90.77</v>
      </c>
      <c r="J305" s="2" t="s">
        <v>833</v>
      </c>
      <c r="K305" s="2" t="s">
        <v>17</v>
      </c>
      <c r="L305" s="43">
        <f>INDEX('KWh - Hardware'!B:B,MATCH(Network!D305,'KWh - Hardware'!A:A,0))*I305/100</f>
        <v>6.8077499999999987E-3</v>
      </c>
      <c r="M305" s="44">
        <f>INDEX('Carbon Intensity - Nation'!B:B,MATCH(Network!K305,'Carbon Intensity - Nation'!A:A,0))*L305</f>
        <v>1.4527738499999998</v>
      </c>
      <c r="N305" s="44">
        <f t="shared" si="4"/>
        <v>4.9015799999999992</v>
      </c>
      <c r="O305" s="45">
        <f>INDEX('Carbon Intensity - Nation'!B:B,MATCH(Network!K305,'Carbon Intensity - Nation'!A:A,0))*N305/1000</f>
        <v>1.0459971719999999</v>
      </c>
    </row>
    <row r="306" spans="1:15">
      <c r="A306" s="25">
        <v>305</v>
      </c>
      <c r="B306" s="2" t="s">
        <v>834</v>
      </c>
      <c r="C306" s="2" t="s">
        <v>58</v>
      </c>
      <c r="D306" s="2" t="s">
        <v>65</v>
      </c>
      <c r="E306" s="2" t="s">
        <v>208</v>
      </c>
      <c r="F306" s="2">
        <v>8</v>
      </c>
      <c r="G306" s="2" t="s">
        <v>835</v>
      </c>
      <c r="H306" s="2" t="s">
        <v>736</v>
      </c>
      <c r="I306" s="2">
        <v>91.07</v>
      </c>
      <c r="J306" s="2" t="s">
        <v>133</v>
      </c>
      <c r="K306" s="2" t="s">
        <v>14</v>
      </c>
      <c r="L306" s="43">
        <f>INDEX('KWh - Hardware'!B:B,MATCH(Network!D306,'KWh - Hardware'!A:A,0))*I306/100</f>
        <v>6.8302499999999986E-3</v>
      </c>
      <c r="M306" s="44">
        <f>INDEX('Carbon Intensity - Nation'!B:B,MATCH(Network!K306,'Carbon Intensity - Nation'!A:A,0))*L306</f>
        <v>2.3837572499999995</v>
      </c>
      <c r="N306" s="44">
        <f t="shared" si="4"/>
        <v>4.9177799999999987</v>
      </c>
      <c r="O306" s="45">
        <f>INDEX('Carbon Intensity - Nation'!B:B,MATCH(Network!K306,'Carbon Intensity - Nation'!A:A,0))*N306/1000</f>
        <v>1.7163052199999995</v>
      </c>
    </row>
    <row r="307" spans="1:15">
      <c r="A307" s="25">
        <v>306</v>
      </c>
      <c r="B307" s="2" t="s">
        <v>836</v>
      </c>
      <c r="C307" s="2" t="s">
        <v>71</v>
      </c>
      <c r="D307" s="2" t="s">
        <v>147</v>
      </c>
      <c r="E307" s="2" t="s">
        <v>148</v>
      </c>
      <c r="F307" s="2">
        <v>25</v>
      </c>
      <c r="G307" s="2" t="s">
        <v>837</v>
      </c>
      <c r="H307" s="2" t="s">
        <v>62</v>
      </c>
      <c r="I307" s="2">
        <v>86.9</v>
      </c>
      <c r="J307" s="2" t="s">
        <v>838</v>
      </c>
      <c r="K307" s="2" t="s">
        <v>17</v>
      </c>
      <c r="L307" s="43">
        <f>INDEX('KWh - Hardware'!B:B,MATCH(Network!D307,'KWh - Hardware'!A:A,0))*I307/100</f>
        <v>6.5175000000000007E-3</v>
      </c>
      <c r="M307" s="44">
        <f>INDEX('Carbon Intensity - Nation'!B:B,MATCH(Network!K307,'Carbon Intensity - Nation'!A:A,0))*L307</f>
        <v>1.3908345000000002</v>
      </c>
      <c r="N307" s="44">
        <f t="shared" si="4"/>
        <v>4.6926000000000005</v>
      </c>
      <c r="O307" s="45">
        <f>INDEX('Carbon Intensity - Nation'!B:B,MATCH(Network!K307,'Carbon Intensity - Nation'!A:A,0))*N307/1000</f>
        <v>1.0014008400000001</v>
      </c>
    </row>
    <row r="308" spans="1:15">
      <c r="A308" s="25">
        <v>307</v>
      </c>
      <c r="B308" s="2" t="s">
        <v>839</v>
      </c>
      <c r="C308" s="2" t="s">
        <v>71</v>
      </c>
      <c r="D308" s="2" t="s">
        <v>147</v>
      </c>
      <c r="E308" s="2" t="s">
        <v>148</v>
      </c>
      <c r="F308" s="2">
        <v>23</v>
      </c>
      <c r="G308" s="2" t="s">
        <v>840</v>
      </c>
      <c r="H308" s="2" t="s">
        <v>137</v>
      </c>
      <c r="I308" s="2">
        <v>88.1</v>
      </c>
      <c r="J308" s="2" t="s">
        <v>838</v>
      </c>
      <c r="K308" s="2" t="s">
        <v>17</v>
      </c>
      <c r="L308" s="43">
        <f>INDEX('KWh - Hardware'!B:B,MATCH(Network!D308,'KWh - Hardware'!A:A,0))*I308/100</f>
        <v>6.6074999999999997E-3</v>
      </c>
      <c r="M308" s="44">
        <f>INDEX('Carbon Intensity - Nation'!B:B,MATCH(Network!K308,'Carbon Intensity - Nation'!A:A,0))*L308</f>
        <v>1.4100405</v>
      </c>
      <c r="N308" s="44">
        <f t="shared" si="4"/>
        <v>4.7573999999999996</v>
      </c>
      <c r="O308" s="45">
        <f>INDEX('Carbon Intensity - Nation'!B:B,MATCH(Network!K308,'Carbon Intensity - Nation'!A:A,0))*N308/1000</f>
        <v>1.0152291600000001</v>
      </c>
    </row>
    <row r="309" spans="1:15">
      <c r="A309" s="25">
        <v>308</v>
      </c>
      <c r="B309" s="2" t="s">
        <v>841</v>
      </c>
      <c r="C309" s="2" t="s">
        <v>71</v>
      </c>
      <c r="D309" s="2" t="s">
        <v>147</v>
      </c>
      <c r="E309" s="2" t="s">
        <v>135</v>
      </c>
      <c r="F309" s="2">
        <v>25</v>
      </c>
      <c r="G309" s="2" t="s">
        <v>842</v>
      </c>
      <c r="H309" s="2" t="s">
        <v>103</v>
      </c>
      <c r="I309" s="2">
        <v>89.88000000000001</v>
      </c>
      <c r="J309" s="2" t="s">
        <v>210</v>
      </c>
      <c r="K309" s="2" t="s">
        <v>14</v>
      </c>
      <c r="L309" s="43">
        <f>INDEX('KWh - Hardware'!B:B,MATCH(Network!D309,'KWh - Hardware'!A:A,0))*I309/100</f>
        <v>6.7410000000000005E-3</v>
      </c>
      <c r="M309" s="44">
        <f>INDEX('Carbon Intensity - Nation'!B:B,MATCH(Network!K309,'Carbon Intensity - Nation'!A:A,0))*L309</f>
        <v>2.3526090000000002</v>
      </c>
      <c r="N309" s="44">
        <f t="shared" si="4"/>
        <v>4.8535200000000005</v>
      </c>
      <c r="O309" s="45">
        <f>INDEX('Carbon Intensity - Nation'!B:B,MATCH(Network!K309,'Carbon Intensity - Nation'!A:A,0))*N309/1000</f>
        <v>1.6938784800000002</v>
      </c>
    </row>
    <row r="310" spans="1:15">
      <c r="A310" s="25">
        <v>309</v>
      </c>
      <c r="B310" s="2" t="s">
        <v>843</v>
      </c>
      <c r="C310" s="2" t="s">
        <v>71</v>
      </c>
      <c r="D310" s="2" t="s">
        <v>147</v>
      </c>
      <c r="E310" s="2" t="s">
        <v>73</v>
      </c>
      <c r="F310" s="2">
        <v>2</v>
      </c>
      <c r="G310" s="2" t="s">
        <v>844</v>
      </c>
      <c r="H310" s="2" t="s">
        <v>150</v>
      </c>
      <c r="I310" s="2">
        <v>91.67</v>
      </c>
      <c r="J310" s="2" t="s">
        <v>75</v>
      </c>
      <c r="K310" s="2" t="s">
        <v>17</v>
      </c>
      <c r="L310" s="43">
        <f>INDEX('KWh - Hardware'!B:B,MATCH(Network!D310,'KWh - Hardware'!A:A,0))*I310/100</f>
        <v>6.8752499999999994E-3</v>
      </c>
      <c r="M310" s="44">
        <f>INDEX('Carbon Intensity - Nation'!B:B,MATCH(Network!K310,'Carbon Intensity - Nation'!A:A,0))*L310</f>
        <v>1.46717835</v>
      </c>
      <c r="N310" s="44">
        <f t="shared" si="4"/>
        <v>4.9501799999999996</v>
      </c>
      <c r="O310" s="45">
        <f>INDEX('Carbon Intensity - Nation'!B:B,MATCH(Network!K310,'Carbon Intensity - Nation'!A:A,0))*N310/1000</f>
        <v>1.0563684120000001</v>
      </c>
    </row>
    <row r="311" spans="1:15">
      <c r="A311" s="25">
        <v>310</v>
      </c>
      <c r="B311" s="2" t="s">
        <v>845</v>
      </c>
      <c r="C311" s="2" t="s">
        <v>71</v>
      </c>
      <c r="D311" s="2" t="s">
        <v>147</v>
      </c>
      <c r="E311" s="2" t="s">
        <v>83</v>
      </c>
      <c r="F311" s="2">
        <v>2</v>
      </c>
      <c r="G311" s="2" t="s">
        <v>846</v>
      </c>
      <c r="H311" s="2" t="s">
        <v>85</v>
      </c>
      <c r="I311" s="2">
        <v>91.96</v>
      </c>
      <c r="J311" s="2" t="s">
        <v>75</v>
      </c>
      <c r="K311" s="2" t="s">
        <v>17</v>
      </c>
      <c r="L311" s="43">
        <f>INDEX('KWh - Hardware'!B:B,MATCH(Network!D311,'KWh - Hardware'!A:A,0))*I311/100</f>
        <v>6.8969999999999995E-3</v>
      </c>
      <c r="M311" s="44">
        <f>INDEX('Carbon Intensity - Nation'!B:B,MATCH(Network!K311,'Carbon Intensity - Nation'!A:A,0))*L311</f>
        <v>1.4718198</v>
      </c>
      <c r="N311" s="44">
        <f t="shared" si="4"/>
        <v>4.9658399999999991</v>
      </c>
      <c r="O311" s="45">
        <f>INDEX('Carbon Intensity - Nation'!B:B,MATCH(Network!K311,'Carbon Intensity - Nation'!A:A,0))*N311/1000</f>
        <v>1.0597102559999998</v>
      </c>
    </row>
    <row r="312" spans="1:15">
      <c r="A312" s="25">
        <v>311</v>
      </c>
      <c r="B312" s="2" t="s">
        <v>847</v>
      </c>
      <c r="C312" s="2" t="s">
        <v>71</v>
      </c>
      <c r="D312" s="2" t="s">
        <v>147</v>
      </c>
      <c r="E312" s="2" t="s">
        <v>73</v>
      </c>
      <c r="F312" s="2">
        <v>2</v>
      </c>
      <c r="G312" s="2" t="s">
        <v>848</v>
      </c>
      <c r="H312" s="2" t="s">
        <v>849</v>
      </c>
      <c r="I312" s="2">
        <v>91.36999999999999</v>
      </c>
      <c r="J312" s="2" t="s">
        <v>75</v>
      </c>
      <c r="K312" s="2" t="s">
        <v>17</v>
      </c>
      <c r="L312" s="43">
        <f>INDEX('KWh - Hardware'!B:B,MATCH(Network!D312,'KWh - Hardware'!A:A,0))*I312/100</f>
        <v>6.8527499999999986E-3</v>
      </c>
      <c r="M312" s="44">
        <f>INDEX('Carbon Intensity - Nation'!B:B,MATCH(Network!K312,'Carbon Intensity - Nation'!A:A,0))*L312</f>
        <v>1.4623768499999998</v>
      </c>
      <c r="N312" s="44">
        <f t="shared" si="4"/>
        <v>4.9339799999999991</v>
      </c>
      <c r="O312" s="45">
        <f>INDEX('Carbon Intensity - Nation'!B:B,MATCH(Network!K312,'Carbon Intensity - Nation'!A:A,0))*N312/1000</f>
        <v>1.0529113319999999</v>
      </c>
    </row>
    <row r="313" spans="1:15">
      <c r="A313" s="25">
        <v>312</v>
      </c>
      <c r="B313" s="2" t="s">
        <v>850</v>
      </c>
      <c r="C313" s="2" t="s">
        <v>71</v>
      </c>
      <c r="D313" s="2" t="s">
        <v>147</v>
      </c>
      <c r="E313" s="2" t="s">
        <v>83</v>
      </c>
      <c r="F313" s="2">
        <v>2</v>
      </c>
      <c r="G313" s="2" t="s">
        <v>851</v>
      </c>
      <c r="H313" s="2" t="s">
        <v>62</v>
      </c>
      <c r="I313" s="2">
        <v>91.96</v>
      </c>
      <c r="J313" s="2" t="s">
        <v>75</v>
      </c>
      <c r="K313" s="2" t="s">
        <v>17</v>
      </c>
      <c r="L313" s="43">
        <f>INDEX('KWh - Hardware'!B:B,MATCH(Network!D313,'KWh - Hardware'!A:A,0))*I313/100</f>
        <v>6.8969999999999995E-3</v>
      </c>
      <c r="M313" s="44">
        <f>INDEX('Carbon Intensity - Nation'!B:B,MATCH(Network!K313,'Carbon Intensity - Nation'!A:A,0))*L313</f>
        <v>1.4718198</v>
      </c>
      <c r="N313" s="44">
        <f t="shared" si="4"/>
        <v>4.9658399999999991</v>
      </c>
      <c r="O313" s="45">
        <f>INDEX('Carbon Intensity - Nation'!B:B,MATCH(Network!K313,'Carbon Intensity - Nation'!A:A,0))*N313/1000</f>
        <v>1.0597102559999998</v>
      </c>
    </row>
    <row r="314" spans="1:15">
      <c r="A314" s="25">
        <v>313</v>
      </c>
      <c r="B314" s="2" t="s">
        <v>852</v>
      </c>
      <c r="C314" s="2" t="s">
        <v>71</v>
      </c>
      <c r="D314" s="2" t="s">
        <v>147</v>
      </c>
      <c r="E314" s="2" t="s">
        <v>349</v>
      </c>
      <c r="F314" s="2">
        <v>1</v>
      </c>
      <c r="G314" s="2" t="s">
        <v>545</v>
      </c>
      <c r="H314" s="2" t="s">
        <v>62</v>
      </c>
      <c r="I314" s="2">
        <v>91.96</v>
      </c>
      <c r="J314" s="2" t="s">
        <v>75</v>
      </c>
      <c r="K314" s="2" t="s">
        <v>17</v>
      </c>
      <c r="L314" s="43">
        <f>INDEX('KWh - Hardware'!B:B,MATCH(Network!D314,'KWh - Hardware'!A:A,0))*I314/100</f>
        <v>6.8969999999999995E-3</v>
      </c>
      <c r="M314" s="44">
        <f>INDEX('Carbon Intensity - Nation'!B:B,MATCH(Network!K314,'Carbon Intensity - Nation'!A:A,0))*L314</f>
        <v>1.4718198</v>
      </c>
      <c r="N314" s="44">
        <f t="shared" si="4"/>
        <v>4.9658399999999991</v>
      </c>
      <c r="O314" s="45">
        <f>INDEX('Carbon Intensity - Nation'!B:B,MATCH(Network!K314,'Carbon Intensity - Nation'!A:A,0))*N314/1000</f>
        <v>1.0597102559999998</v>
      </c>
    </row>
    <row r="315" spans="1:15">
      <c r="A315" s="25">
        <v>314</v>
      </c>
      <c r="B315" s="2" t="s">
        <v>853</v>
      </c>
      <c r="C315" s="2" t="s">
        <v>71</v>
      </c>
      <c r="D315" s="2" t="s">
        <v>147</v>
      </c>
      <c r="E315" s="2" t="s">
        <v>349</v>
      </c>
      <c r="F315" s="2">
        <v>3</v>
      </c>
      <c r="G315" s="2" t="s">
        <v>854</v>
      </c>
      <c r="H315" s="2" t="s">
        <v>85</v>
      </c>
      <c r="I315" s="2">
        <v>90.18</v>
      </c>
      <c r="J315" s="2" t="s">
        <v>75</v>
      </c>
      <c r="K315" s="2" t="s">
        <v>17</v>
      </c>
      <c r="L315" s="43">
        <f>INDEX('KWh - Hardware'!B:B,MATCH(Network!D315,'KWh - Hardware'!A:A,0))*I315/100</f>
        <v>6.7635000000000004E-3</v>
      </c>
      <c r="M315" s="44">
        <f>INDEX('Carbon Intensity - Nation'!B:B,MATCH(Network!K315,'Carbon Intensity - Nation'!A:A,0))*L315</f>
        <v>1.4433309000000001</v>
      </c>
      <c r="N315" s="44">
        <f t="shared" si="4"/>
        <v>4.8697200000000009</v>
      </c>
      <c r="O315" s="45">
        <f>INDEX('Carbon Intensity - Nation'!B:B,MATCH(Network!K315,'Carbon Intensity - Nation'!A:A,0))*N315/1000</f>
        <v>1.0391982480000002</v>
      </c>
    </row>
    <row r="316" spans="1:15">
      <c r="A316" s="25">
        <v>315</v>
      </c>
      <c r="B316" s="2" t="s">
        <v>855</v>
      </c>
      <c r="C316" s="2" t="s">
        <v>71</v>
      </c>
      <c r="D316" s="2" t="s">
        <v>147</v>
      </c>
      <c r="E316" s="2" t="s">
        <v>856</v>
      </c>
      <c r="F316" s="2">
        <v>3</v>
      </c>
      <c r="G316" s="2" t="s">
        <v>794</v>
      </c>
      <c r="H316" s="2" t="s">
        <v>62</v>
      </c>
      <c r="I316" s="2">
        <v>91.96</v>
      </c>
      <c r="J316" s="2" t="s">
        <v>75</v>
      </c>
      <c r="K316" s="2" t="s">
        <v>17</v>
      </c>
      <c r="L316" s="43">
        <f>INDEX('KWh - Hardware'!B:B,MATCH(Network!D316,'KWh - Hardware'!A:A,0))*I316/100</f>
        <v>6.8969999999999995E-3</v>
      </c>
      <c r="M316" s="44">
        <f>INDEX('Carbon Intensity - Nation'!B:B,MATCH(Network!K316,'Carbon Intensity - Nation'!A:A,0))*L316</f>
        <v>1.4718198</v>
      </c>
      <c r="N316" s="44">
        <f t="shared" si="4"/>
        <v>4.9658399999999991</v>
      </c>
      <c r="O316" s="45">
        <f>INDEX('Carbon Intensity - Nation'!B:B,MATCH(Network!K316,'Carbon Intensity - Nation'!A:A,0))*N316/1000</f>
        <v>1.0597102559999998</v>
      </c>
    </row>
    <row r="317" spans="1:15">
      <c r="A317" s="25">
        <v>316</v>
      </c>
      <c r="B317" s="2" t="s">
        <v>857</v>
      </c>
      <c r="C317" s="2" t="s">
        <v>71</v>
      </c>
      <c r="D317" s="2" t="s">
        <v>147</v>
      </c>
      <c r="E317" s="2" t="s">
        <v>83</v>
      </c>
      <c r="F317" s="2">
        <v>2</v>
      </c>
      <c r="G317" s="2" t="s">
        <v>858</v>
      </c>
      <c r="H317" s="2" t="s">
        <v>62</v>
      </c>
      <c r="I317" s="2">
        <v>91.96</v>
      </c>
      <c r="J317" s="2" t="s">
        <v>75</v>
      </c>
      <c r="K317" s="2" t="s">
        <v>17</v>
      </c>
      <c r="L317" s="43">
        <f>INDEX('KWh - Hardware'!B:B,MATCH(Network!D317,'KWh - Hardware'!A:A,0))*I317/100</f>
        <v>6.8969999999999995E-3</v>
      </c>
      <c r="M317" s="44">
        <f>INDEX('Carbon Intensity - Nation'!B:B,MATCH(Network!K317,'Carbon Intensity - Nation'!A:A,0))*L317</f>
        <v>1.4718198</v>
      </c>
      <c r="N317" s="44">
        <f t="shared" si="4"/>
        <v>4.9658399999999991</v>
      </c>
      <c r="O317" s="45">
        <f>INDEX('Carbon Intensity - Nation'!B:B,MATCH(Network!K317,'Carbon Intensity - Nation'!A:A,0))*N317/1000</f>
        <v>1.0597102559999998</v>
      </c>
    </row>
    <row r="318" spans="1:15">
      <c r="A318" s="25">
        <v>317</v>
      </c>
      <c r="B318" s="2" t="s">
        <v>859</v>
      </c>
      <c r="C318" s="2" t="s">
        <v>71</v>
      </c>
      <c r="D318" s="2" t="s">
        <v>147</v>
      </c>
      <c r="E318" s="2" t="s">
        <v>860</v>
      </c>
      <c r="F318" s="2">
        <v>2</v>
      </c>
      <c r="G318" s="2" t="s">
        <v>861</v>
      </c>
      <c r="H318" s="2" t="s">
        <v>150</v>
      </c>
      <c r="I318" s="2">
        <v>91.96</v>
      </c>
      <c r="J318" s="2" t="s">
        <v>75</v>
      </c>
      <c r="K318" s="2" t="s">
        <v>17</v>
      </c>
      <c r="L318" s="43">
        <f>INDEX('KWh - Hardware'!B:B,MATCH(Network!D318,'KWh - Hardware'!A:A,0))*I318/100</f>
        <v>6.8969999999999995E-3</v>
      </c>
      <c r="M318" s="44">
        <f>INDEX('Carbon Intensity - Nation'!B:B,MATCH(Network!K318,'Carbon Intensity - Nation'!A:A,0))*L318</f>
        <v>1.4718198</v>
      </c>
      <c r="N318" s="44">
        <f t="shared" si="4"/>
        <v>4.9658399999999991</v>
      </c>
      <c r="O318" s="45">
        <f>INDEX('Carbon Intensity - Nation'!B:B,MATCH(Network!K318,'Carbon Intensity - Nation'!A:A,0))*N318/1000</f>
        <v>1.0597102559999998</v>
      </c>
    </row>
    <row r="319" spans="1:15">
      <c r="A319" s="25">
        <v>318</v>
      </c>
      <c r="B319" s="2" t="s">
        <v>862</v>
      </c>
      <c r="C319" s="2" t="s">
        <v>71</v>
      </c>
      <c r="D319" s="2" t="s">
        <v>147</v>
      </c>
      <c r="E319" s="2" t="s">
        <v>863</v>
      </c>
      <c r="F319" s="2">
        <v>2</v>
      </c>
      <c r="G319" s="2" t="s">
        <v>545</v>
      </c>
      <c r="H319" s="2" t="s">
        <v>68</v>
      </c>
      <c r="I319" s="2">
        <v>91.96</v>
      </c>
      <c r="J319" s="2" t="s">
        <v>75</v>
      </c>
      <c r="K319" s="2" t="s">
        <v>17</v>
      </c>
      <c r="L319" s="43">
        <f>INDEX('KWh - Hardware'!B:B,MATCH(Network!D319,'KWh - Hardware'!A:A,0))*I319/100</f>
        <v>6.8969999999999995E-3</v>
      </c>
      <c r="M319" s="44">
        <f>INDEX('Carbon Intensity - Nation'!B:B,MATCH(Network!K319,'Carbon Intensity - Nation'!A:A,0))*L319</f>
        <v>1.4718198</v>
      </c>
      <c r="N319" s="44">
        <f t="shared" si="4"/>
        <v>4.9658399999999991</v>
      </c>
      <c r="O319" s="45">
        <f>INDEX('Carbon Intensity - Nation'!B:B,MATCH(Network!K319,'Carbon Intensity - Nation'!A:A,0))*N319/1000</f>
        <v>1.0597102559999998</v>
      </c>
    </row>
    <row r="320" spans="1:15">
      <c r="A320" s="25">
        <v>319</v>
      </c>
      <c r="B320" s="2" t="s">
        <v>864</v>
      </c>
      <c r="C320" s="2" t="s">
        <v>58</v>
      </c>
      <c r="D320" s="2" t="s">
        <v>65</v>
      </c>
      <c r="E320" s="2" t="s">
        <v>279</v>
      </c>
      <c r="F320" s="2">
        <v>23</v>
      </c>
      <c r="G320" s="2" t="s">
        <v>865</v>
      </c>
      <c r="H320" s="2" t="s">
        <v>150</v>
      </c>
      <c r="I320" s="2">
        <v>76.790000000000006</v>
      </c>
      <c r="J320" s="2" t="s">
        <v>133</v>
      </c>
      <c r="K320" s="2" t="s">
        <v>14</v>
      </c>
      <c r="L320" s="43">
        <f>INDEX('KWh - Hardware'!B:B,MATCH(Network!D320,'KWh - Hardware'!A:A,0))*I320/100</f>
        <v>5.7592500000000005E-3</v>
      </c>
      <c r="M320" s="44">
        <f>INDEX('Carbon Intensity - Nation'!B:B,MATCH(Network!K320,'Carbon Intensity - Nation'!A:A,0))*L320</f>
        <v>2.0099782500000001</v>
      </c>
      <c r="N320" s="44">
        <f t="shared" si="4"/>
        <v>4.1466600000000007</v>
      </c>
      <c r="O320" s="45">
        <f>INDEX('Carbon Intensity - Nation'!B:B,MATCH(Network!K320,'Carbon Intensity - Nation'!A:A,0))*N320/1000</f>
        <v>1.4471843400000002</v>
      </c>
    </row>
    <row r="321" spans="1:15">
      <c r="A321" s="25">
        <v>320</v>
      </c>
      <c r="B321" s="2" t="s">
        <v>866</v>
      </c>
      <c r="C321" s="2" t="s">
        <v>71</v>
      </c>
      <c r="D321" s="2" t="s">
        <v>147</v>
      </c>
      <c r="E321" s="2" t="s">
        <v>867</v>
      </c>
      <c r="F321" s="2">
        <v>21</v>
      </c>
      <c r="G321" s="2" t="s">
        <v>868</v>
      </c>
      <c r="H321" s="2" t="s">
        <v>62</v>
      </c>
      <c r="I321" s="2">
        <v>91.96</v>
      </c>
      <c r="J321" s="2" t="s">
        <v>23</v>
      </c>
      <c r="K321" s="2" t="s">
        <v>23</v>
      </c>
      <c r="L321" s="43">
        <f>INDEX('KWh - Hardware'!B:B,MATCH(Network!D321,'KWh - Hardware'!A:A,0))*I321/100</f>
        <v>6.8969999999999995E-3</v>
      </c>
      <c r="M321" s="44">
        <f>INDEX('Carbon Intensity - Nation'!B:B,MATCH(Network!K321,'Carbon Intensity - Nation'!A:A,0))*L321</f>
        <v>2.8139759999999998</v>
      </c>
      <c r="N321" s="44">
        <f t="shared" si="4"/>
        <v>4.9658399999999991</v>
      </c>
      <c r="O321" s="45">
        <f>INDEX('Carbon Intensity - Nation'!B:B,MATCH(Network!K321,'Carbon Intensity - Nation'!A:A,0))*N321/1000</f>
        <v>2.0260627199999997</v>
      </c>
    </row>
    <row r="322" spans="1:15">
      <c r="A322" s="25">
        <v>321</v>
      </c>
      <c r="B322" s="2" t="s">
        <v>869</v>
      </c>
      <c r="C322" s="2" t="s">
        <v>71</v>
      </c>
      <c r="D322" s="2" t="s">
        <v>147</v>
      </c>
      <c r="E322" s="2" t="s">
        <v>243</v>
      </c>
      <c r="F322" s="2">
        <v>8</v>
      </c>
      <c r="G322" s="2" t="s">
        <v>870</v>
      </c>
      <c r="H322" s="2" t="s">
        <v>62</v>
      </c>
      <c r="I322" s="2">
        <v>91.96</v>
      </c>
      <c r="J322" s="2" t="s">
        <v>75</v>
      </c>
      <c r="K322" s="2" t="s">
        <v>17</v>
      </c>
      <c r="L322" s="43">
        <f>INDEX('KWh - Hardware'!B:B,MATCH(Network!D322,'KWh - Hardware'!A:A,0))*I322/100</f>
        <v>6.8969999999999995E-3</v>
      </c>
      <c r="M322" s="44">
        <f>INDEX('Carbon Intensity - Nation'!B:B,MATCH(Network!K322,'Carbon Intensity - Nation'!A:A,0))*L322</f>
        <v>1.4718198</v>
      </c>
      <c r="N322" s="44">
        <f t="shared" si="4"/>
        <v>4.9658399999999991</v>
      </c>
      <c r="O322" s="45">
        <f>INDEX('Carbon Intensity - Nation'!B:B,MATCH(Network!K322,'Carbon Intensity - Nation'!A:A,0))*N322/1000</f>
        <v>1.0597102559999998</v>
      </c>
    </row>
    <row r="323" spans="1:15">
      <c r="A323" s="25">
        <v>322</v>
      </c>
      <c r="B323" s="2" t="s">
        <v>871</v>
      </c>
      <c r="C323" s="2" t="s">
        <v>71</v>
      </c>
      <c r="D323" s="2" t="s">
        <v>147</v>
      </c>
      <c r="E323" s="2" t="s">
        <v>130</v>
      </c>
      <c r="F323" s="2">
        <v>25</v>
      </c>
      <c r="G323" s="2" t="s">
        <v>515</v>
      </c>
      <c r="H323" s="2" t="s">
        <v>137</v>
      </c>
      <c r="I323" s="2">
        <v>91.96</v>
      </c>
      <c r="J323" s="2" t="s">
        <v>133</v>
      </c>
      <c r="K323" s="2" t="s">
        <v>14</v>
      </c>
      <c r="L323" s="43">
        <f>INDEX('KWh - Hardware'!B:B,MATCH(Network!D323,'KWh - Hardware'!A:A,0))*I323/100</f>
        <v>6.8969999999999995E-3</v>
      </c>
      <c r="M323" s="44">
        <f>INDEX('Carbon Intensity - Nation'!B:B,MATCH(Network!K323,'Carbon Intensity - Nation'!A:A,0))*L323</f>
        <v>2.4070529999999999</v>
      </c>
      <c r="N323" s="44">
        <f t="shared" ref="N323:N386" si="5">L323*24*30</f>
        <v>4.9658399999999991</v>
      </c>
      <c r="O323" s="45">
        <f>INDEX('Carbon Intensity - Nation'!B:B,MATCH(Network!K323,'Carbon Intensity - Nation'!A:A,0))*N323/1000</f>
        <v>1.7330781599999998</v>
      </c>
    </row>
    <row r="324" spans="1:15">
      <c r="A324" s="25">
        <v>323</v>
      </c>
      <c r="B324" s="2" t="s">
        <v>872</v>
      </c>
      <c r="C324" s="2" t="s">
        <v>71</v>
      </c>
      <c r="D324" s="2" t="s">
        <v>147</v>
      </c>
      <c r="E324" s="2" t="s">
        <v>581</v>
      </c>
      <c r="F324" s="2">
        <v>8</v>
      </c>
      <c r="G324" s="2" t="s">
        <v>873</v>
      </c>
      <c r="H324" s="2" t="s">
        <v>137</v>
      </c>
      <c r="I324" s="2">
        <v>91.67</v>
      </c>
      <c r="J324" s="2" t="s">
        <v>795</v>
      </c>
      <c r="K324" s="2" t="s">
        <v>19</v>
      </c>
      <c r="L324" s="43">
        <f>INDEX('KWh - Hardware'!B:B,MATCH(Network!D324,'KWh - Hardware'!A:A,0))*I324/100</f>
        <v>6.8752499999999994E-3</v>
      </c>
      <c r="M324" s="44">
        <f>INDEX('Carbon Intensity - Nation'!B:B,MATCH(Network!K324,'Carbon Intensity - Nation'!A:A,0))*L324</f>
        <v>2.2578320999999995</v>
      </c>
      <c r="N324" s="44">
        <f t="shared" si="5"/>
        <v>4.9501799999999996</v>
      </c>
      <c r="O324" s="45">
        <f>INDEX('Carbon Intensity - Nation'!B:B,MATCH(Network!K324,'Carbon Intensity - Nation'!A:A,0))*N324/1000</f>
        <v>1.6256391119999998</v>
      </c>
    </row>
    <row r="325" spans="1:15">
      <c r="A325" s="25">
        <v>324</v>
      </c>
      <c r="B325" s="2" t="s">
        <v>874</v>
      </c>
      <c r="C325" s="2" t="s">
        <v>71</v>
      </c>
      <c r="D325" s="2" t="s">
        <v>147</v>
      </c>
      <c r="E325" s="2" t="s">
        <v>199</v>
      </c>
      <c r="F325" s="2">
        <v>25</v>
      </c>
      <c r="G325" s="2" t="s">
        <v>661</v>
      </c>
      <c r="H325" s="2" t="s">
        <v>85</v>
      </c>
      <c r="I325" s="2">
        <v>91.96</v>
      </c>
      <c r="J325" s="2" t="s">
        <v>875</v>
      </c>
      <c r="K325" s="2" t="s">
        <v>13</v>
      </c>
      <c r="L325" s="43">
        <f>INDEX('KWh - Hardware'!B:B,MATCH(Network!D325,'KWh - Hardware'!A:A,0))*I325/100</f>
        <v>6.8969999999999995E-3</v>
      </c>
      <c r="M325" s="44">
        <f>INDEX('Carbon Intensity - Nation'!B:B,MATCH(Network!K325,'Carbon Intensity - Nation'!A:A,0))*L325</f>
        <v>0.35243669999999999</v>
      </c>
      <c r="N325" s="44">
        <f t="shared" si="5"/>
        <v>4.9658399999999991</v>
      </c>
      <c r="O325" s="45">
        <f>INDEX('Carbon Intensity - Nation'!B:B,MATCH(Network!K325,'Carbon Intensity - Nation'!A:A,0))*N325/1000</f>
        <v>0.25375442399999998</v>
      </c>
    </row>
    <row r="326" spans="1:15">
      <c r="A326" s="25">
        <v>325</v>
      </c>
      <c r="B326" s="2" t="s">
        <v>876</v>
      </c>
      <c r="C326" s="2" t="s">
        <v>71</v>
      </c>
      <c r="D326" s="2" t="s">
        <v>147</v>
      </c>
      <c r="E326" s="2" t="s">
        <v>199</v>
      </c>
      <c r="F326" s="2">
        <v>25</v>
      </c>
      <c r="G326" s="2" t="s">
        <v>877</v>
      </c>
      <c r="H326" s="2" t="s">
        <v>81</v>
      </c>
      <c r="I326" s="2">
        <v>87.2</v>
      </c>
      <c r="J326" s="2" t="s">
        <v>231</v>
      </c>
      <c r="K326" s="2" t="s">
        <v>13</v>
      </c>
      <c r="L326" s="43">
        <f>INDEX('KWh - Hardware'!B:B,MATCH(Network!D326,'KWh - Hardware'!A:A,0))*I326/100</f>
        <v>6.5400000000000007E-3</v>
      </c>
      <c r="M326" s="44">
        <f>INDEX('Carbon Intensity - Nation'!B:B,MATCH(Network!K326,'Carbon Intensity - Nation'!A:A,0))*L326</f>
        <v>0.33419400000000005</v>
      </c>
      <c r="N326" s="44">
        <f t="shared" si="5"/>
        <v>4.7088000000000001</v>
      </c>
      <c r="O326" s="45">
        <f>INDEX('Carbon Intensity - Nation'!B:B,MATCH(Network!K326,'Carbon Intensity - Nation'!A:A,0))*N326/1000</f>
        <v>0.24061968000000003</v>
      </c>
    </row>
    <row r="327" spans="1:15">
      <c r="A327" s="25">
        <v>326</v>
      </c>
      <c r="B327" s="2" t="s">
        <v>878</v>
      </c>
      <c r="C327" s="2" t="s">
        <v>58</v>
      </c>
      <c r="D327" s="2" t="s">
        <v>65</v>
      </c>
      <c r="E327" s="2" t="s">
        <v>297</v>
      </c>
      <c r="F327" s="2">
        <v>22</v>
      </c>
      <c r="G327" s="2" t="s">
        <v>879</v>
      </c>
      <c r="H327" s="2" t="s">
        <v>81</v>
      </c>
      <c r="I327" s="2">
        <v>90.18</v>
      </c>
      <c r="J327" s="2" t="s">
        <v>214</v>
      </c>
      <c r="K327" s="2" t="s">
        <v>12</v>
      </c>
      <c r="L327" s="43">
        <f>INDEX('KWh - Hardware'!B:B,MATCH(Network!D327,'KWh - Hardware'!A:A,0))*I327/100</f>
        <v>6.7635000000000004E-3</v>
      </c>
      <c r="M327" s="44">
        <f>INDEX('Carbon Intensity - Nation'!B:B,MATCH(Network!K327,'Carbon Intensity - Nation'!A:A,0))*L327</f>
        <v>0.4639761</v>
      </c>
      <c r="N327" s="44">
        <f t="shared" si="5"/>
        <v>4.8697200000000009</v>
      </c>
      <c r="O327" s="45">
        <f>INDEX('Carbon Intensity - Nation'!B:B,MATCH(Network!K327,'Carbon Intensity - Nation'!A:A,0))*N327/1000</f>
        <v>0.33406279200000005</v>
      </c>
    </row>
    <row r="328" spans="1:15">
      <c r="A328" s="25">
        <v>327</v>
      </c>
      <c r="B328" s="2" t="s">
        <v>880</v>
      </c>
      <c r="C328" s="2" t="s">
        <v>58</v>
      </c>
      <c r="D328" s="2" t="s">
        <v>65</v>
      </c>
      <c r="E328" s="2" t="s">
        <v>199</v>
      </c>
      <c r="F328" s="2">
        <v>23</v>
      </c>
      <c r="G328" s="2" t="s">
        <v>881</v>
      </c>
      <c r="H328" s="2" t="s">
        <v>68</v>
      </c>
      <c r="I328" s="2">
        <v>90.18</v>
      </c>
      <c r="J328" s="2" t="s">
        <v>239</v>
      </c>
      <c r="K328" s="2" t="s">
        <v>14</v>
      </c>
      <c r="L328" s="43">
        <f>INDEX('KWh - Hardware'!B:B,MATCH(Network!D328,'KWh - Hardware'!A:A,0))*I328/100</f>
        <v>6.7635000000000004E-3</v>
      </c>
      <c r="M328" s="44">
        <f>INDEX('Carbon Intensity - Nation'!B:B,MATCH(Network!K328,'Carbon Intensity - Nation'!A:A,0))*L328</f>
        <v>2.3604615</v>
      </c>
      <c r="N328" s="44">
        <f t="shared" si="5"/>
        <v>4.8697200000000009</v>
      </c>
      <c r="O328" s="45">
        <f>INDEX('Carbon Intensity - Nation'!B:B,MATCH(Network!K328,'Carbon Intensity - Nation'!A:A,0))*N328/1000</f>
        <v>1.6995322800000003</v>
      </c>
    </row>
    <row r="329" spans="1:15">
      <c r="A329" s="25">
        <v>328</v>
      </c>
      <c r="B329" s="2" t="s">
        <v>882</v>
      </c>
      <c r="C329" s="2" t="s">
        <v>71</v>
      </c>
      <c r="D329" s="2" t="s">
        <v>147</v>
      </c>
      <c r="E329" s="2" t="s">
        <v>205</v>
      </c>
      <c r="F329" s="2">
        <v>25</v>
      </c>
      <c r="G329" s="2" t="s">
        <v>883</v>
      </c>
      <c r="H329" s="2" t="s">
        <v>68</v>
      </c>
      <c r="I329" s="2">
        <v>91.96</v>
      </c>
      <c r="J329" s="2" t="s">
        <v>133</v>
      </c>
      <c r="K329" s="2" t="s">
        <v>14</v>
      </c>
      <c r="L329" s="43">
        <f>INDEX('KWh - Hardware'!B:B,MATCH(Network!D329,'KWh - Hardware'!A:A,0))*I329/100</f>
        <v>6.8969999999999995E-3</v>
      </c>
      <c r="M329" s="44">
        <f>INDEX('Carbon Intensity - Nation'!B:B,MATCH(Network!K329,'Carbon Intensity - Nation'!A:A,0))*L329</f>
        <v>2.4070529999999999</v>
      </c>
      <c r="N329" s="44">
        <f t="shared" si="5"/>
        <v>4.9658399999999991</v>
      </c>
      <c r="O329" s="45">
        <f>INDEX('Carbon Intensity - Nation'!B:B,MATCH(Network!K329,'Carbon Intensity - Nation'!A:A,0))*N329/1000</f>
        <v>1.7330781599999998</v>
      </c>
    </row>
    <row r="330" spans="1:15">
      <c r="A330" s="25">
        <v>329</v>
      </c>
      <c r="B330" s="2" t="s">
        <v>884</v>
      </c>
      <c r="C330" s="2" t="s">
        <v>58</v>
      </c>
      <c r="D330" s="2" t="s">
        <v>65</v>
      </c>
      <c r="E330" s="2" t="s">
        <v>135</v>
      </c>
      <c r="F330" s="2">
        <v>17</v>
      </c>
      <c r="G330" s="2" t="s">
        <v>885</v>
      </c>
      <c r="H330" s="2" t="s">
        <v>137</v>
      </c>
      <c r="I330" s="2">
        <v>88.69</v>
      </c>
      <c r="J330" s="2" t="s">
        <v>133</v>
      </c>
      <c r="K330" s="2" t="s">
        <v>14</v>
      </c>
      <c r="L330" s="43">
        <f>INDEX('KWh - Hardware'!B:B,MATCH(Network!D330,'KWh - Hardware'!A:A,0))*I330/100</f>
        <v>6.6517499999999997E-3</v>
      </c>
      <c r="M330" s="44">
        <f>INDEX('Carbon Intensity - Nation'!B:B,MATCH(Network!K330,'Carbon Intensity - Nation'!A:A,0))*L330</f>
        <v>2.32146075</v>
      </c>
      <c r="N330" s="44">
        <f t="shared" si="5"/>
        <v>4.7892600000000005</v>
      </c>
      <c r="O330" s="45">
        <f>INDEX('Carbon Intensity - Nation'!B:B,MATCH(Network!K330,'Carbon Intensity - Nation'!A:A,0))*N330/1000</f>
        <v>1.6714517400000002</v>
      </c>
    </row>
    <row r="331" spans="1:15">
      <c r="A331" s="25">
        <v>330</v>
      </c>
      <c r="B331" s="2" t="s">
        <v>886</v>
      </c>
      <c r="C331" s="2" t="s">
        <v>58</v>
      </c>
      <c r="D331" s="2" t="s">
        <v>65</v>
      </c>
      <c r="E331" s="2" t="s">
        <v>887</v>
      </c>
      <c r="F331" s="2">
        <v>25</v>
      </c>
      <c r="G331" s="2" t="s">
        <v>888</v>
      </c>
      <c r="H331" s="2" t="s">
        <v>68</v>
      </c>
      <c r="I331" s="2">
        <v>91.67</v>
      </c>
      <c r="J331" s="2" t="s">
        <v>133</v>
      </c>
      <c r="K331" s="2" t="s">
        <v>14</v>
      </c>
      <c r="L331" s="43">
        <f>INDEX('KWh - Hardware'!B:B,MATCH(Network!D331,'KWh - Hardware'!A:A,0))*I331/100</f>
        <v>6.8752499999999994E-3</v>
      </c>
      <c r="M331" s="44">
        <f>INDEX('Carbon Intensity - Nation'!B:B,MATCH(Network!K331,'Carbon Intensity - Nation'!A:A,0))*L331</f>
        <v>2.39946225</v>
      </c>
      <c r="N331" s="44">
        <f t="shared" si="5"/>
        <v>4.9501799999999996</v>
      </c>
      <c r="O331" s="45">
        <f>INDEX('Carbon Intensity - Nation'!B:B,MATCH(Network!K331,'Carbon Intensity - Nation'!A:A,0))*N331/1000</f>
        <v>1.7276128199999998</v>
      </c>
    </row>
    <row r="332" spans="1:15">
      <c r="A332" s="25">
        <v>331</v>
      </c>
      <c r="B332" s="2" t="s">
        <v>889</v>
      </c>
      <c r="C332" s="2" t="s">
        <v>71</v>
      </c>
      <c r="D332" s="2" t="s">
        <v>147</v>
      </c>
      <c r="E332" s="2" t="s">
        <v>208</v>
      </c>
      <c r="F332" s="2">
        <v>25</v>
      </c>
      <c r="G332" s="2" t="s">
        <v>890</v>
      </c>
      <c r="H332" s="2" t="s">
        <v>81</v>
      </c>
      <c r="I332" s="2">
        <v>83.93</v>
      </c>
      <c r="J332" s="2" t="s">
        <v>133</v>
      </c>
      <c r="K332" s="2" t="s">
        <v>14</v>
      </c>
      <c r="L332" s="43">
        <f>INDEX('KWh - Hardware'!B:B,MATCH(Network!D332,'KWh - Hardware'!A:A,0))*I332/100</f>
        <v>6.29475E-3</v>
      </c>
      <c r="M332" s="44">
        <f>INDEX('Carbon Intensity - Nation'!B:B,MATCH(Network!K332,'Carbon Intensity - Nation'!A:A,0))*L332</f>
        <v>2.19686775</v>
      </c>
      <c r="N332" s="44">
        <f t="shared" si="5"/>
        <v>4.5322199999999997</v>
      </c>
      <c r="O332" s="45">
        <f>INDEX('Carbon Intensity - Nation'!B:B,MATCH(Network!K332,'Carbon Intensity - Nation'!A:A,0))*N332/1000</f>
        <v>1.58174478</v>
      </c>
    </row>
    <row r="333" spans="1:15">
      <c r="A333" s="25">
        <v>332</v>
      </c>
      <c r="B333" s="2" t="s">
        <v>891</v>
      </c>
      <c r="C333" s="2" t="s">
        <v>71</v>
      </c>
      <c r="D333" s="2" t="s">
        <v>72</v>
      </c>
      <c r="E333" s="2" t="s">
        <v>77</v>
      </c>
      <c r="F333" s="2">
        <v>8</v>
      </c>
      <c r="G333" s="2" t="s">
        <v>892</v>
      </c>
      <c r="H333" s="2" t="s">
        <v>62</v>
      </c>
      <c r="I333" s="2">
        <v>90.18</v>
      </c>
      <c r="J333" s="2" t="s">
        <v>75</v>
      </c>
      <c r="K333" s="2" t="s">
        <v>17</v>
      </c>
      <c r="L333" s="43">
        <f>INDEX('KWh - Hardware'!B:B,MATCH(Network!D333,'KWh - Hardware'!A:A,0))*I333/100</f>
        <v>4.509E-3</v>
      </c>
      <c r="M333" s="44">
        <f>INDEX('Carbon Intensity - Nation'!B:B,MATCH(Network!K333,'Carbon Intensity - Nation'!A:A,0))*L333</f>
        <v>0.96222059999999998</v>
      </c>
      <c r="N333" s="44">
        <f t="shared" si="5"/>
        <v>3.24648</v>
      </c>
      <c r="O333" s="45">
        <f>INDEX('Carbon Intensity - Nation'!B:B,MATCH(Network!K333,'Carbon Intensity - Nation'!A:A,0))*N333/1000</f>
        <v>0.69279883200000003</v>
      </c>
    </row>
    <row r="334" spans="1:15">
      <c r="A334" s="25">
        <v>333</v>
      </c>
      <c r="B334" s="2" t="s">
        <v>893</v>
      </c>
      <c r="C334" s="2" t="s">
        <v>58</v>
      </c>
      <c r="D334" s="2" t="s">
        <v>65</v>
      </c>
      <c r="E334" s="2" t="s">
        <v>130</v>
      </c>
      <c r="F334" s="2">
        <v>20</v>
      </c>
      <c r="G334" s="2" t="s">
        <v>894</v>
      </c>
      <c r="H334" s="2" t="s">
        <v>137</v>
      </c>
      <c r="I334" s="2">
        <v>90.48</v>
      </c>
      <c r="J334" s="2" t="s">
        <v>133</v>
      </c>
      <c r="K334" s="2" t="s">
        <v>14</v>
      </c>
      <c r="L334" s="43">
        <f>INDEX('KWh - Hardware'!B:B,MATCH(Network!D334,'KWh - Hardware'!A:A,0))*I334/100</f>
        <v>6.7859999999999995E-3</v>
      </c>
      <c r="M334" s="44">
        <f>INDEX('Carbon Intensity - Nation'!B:B,MATCH(Network!K334,'Carbon Intensity - Nation'!A:A,0))*L334</f>
        <v>2.3683139999999998</v>
      </c>
      <c r="N334" s="44">
        <f t="shared" si="5"/>
        <v>4.8859199999999996</v>
      </c>
      <c r="O334" s="45">
        <f>INDEX('Carbon Intensity - Nation'!B:B,MATCH(Network!K334,'Carbon Intensity - Nation'!A:A,0))*N334/1000</f>
        <v>1.70518608</v>
      </c>
    </row>
    <row r="335" spans="1:15">
      <c r="A335" s="25">
        <v>334</v>
      </c>
      <c r="B335" s="2" t="s">
        <v>895</v>
      </c>
      <c r="C335" s="2" t="s">
        <v>58</v>
      </c>
      <c r="D335" s="2" t="s">
        <v>65</v>
      </c>
      <c r="E335" s="2" t="s">
        <v>154</v>
      </c>
      <c r="F335" s="2">
        <v>8</v>
      </c>
      <c r="G335" s="2" t="s">
        <v>896</v>
      </c>
      <c r="H335" s="2" t="s">
        <v>68</v>
      </c>
      <c r="I335" s="2">
        <v>91.36999999999999</v>
      </c>
      <c r="J335" s="2" t="s">
        <v>75</v>
      </c>
      <c r="K335" s="2" t="s">
        <v>17</v>
      </c>
      <c r="L335" s="43">
        <f>INDEX('KWh - Hardware'!B:B,MATCH(Network!D335,'KWh - Hardware'!A:A,0))*I335/100</f>
        <v>6.8527499999999986E-3</v>
      </c>
      <c r="M335" s="44">
        <f>INDEX('Carbon Intensity - Nation'!B:B,MATCH(Network!K335,'Carbon Intensity - Nation'!A:A,0))*L335</f>
        <v>1.4623768499999998</v>
      </c>
      <c r="N335" s="44">
        <f t="shared" si="5"/>
        <v>4.9339799999999991</v>
      </c>
      <c r="O335" s="45">
        <f>INDEX('Carbon Intensity - Nation'!B:B,MATCH(Network!K335,'Carbon Intensity - Nation'!A:A,0))*N335/1000</f>
        <v>1.0529113319999999</v>
      </c>
    </row>
    <row r="336" spans="1:15">
      <c r="A336" s="25">
        <v>335</v>
      </c>
      <c r="B336" s="2" t="s">
        <v>897</v>
      </c>
      <c r="C336" s="2" t="s">
        <v>71</v>
      </c>
      <c r="D336" s="2" t="s">
        <v>147</v>
      </c>
      <c r="E336" s="2" t="s">
        <v>786</v>
      </c>
      <c r="F336" s="2">
        <v>14</v>
      </c>
      <c r="G336" s="2" t="s">
        <v>898</v>
      </c>
      <c r="H336" s="2" t="s">
        <v>899</v>
      </c>
      <c r="I336" s="2">
        <v>91.07</v>
      </c>
      <c r="J336" s="2" t="s">
        <v>795</v>
      </c>
      <c r="K336" s="2" t="s">
        <v>19</v>
      </c>
      <c r="L336" s="43">
        <f>INDEX('KWh - Hardware'!B:B,MATCH(Network!D336,'KWh - Hardware'!A:A,0))*I336/100</f>
        <v>6.8302499999999986E-3</v>
      </c>
      <c r="M336" s="44">
        <f>INDEX('Carbon Intensity - Nation'!B:B,MATCH(Network!K336,'Carbon Intensity - Nation'!A:A,0))*L336</f>
        <v>2.2430540999999993</v>
      </c>
      <c r="N336" s="44">
        <f t="shared" si="5"/>
        <v>4.9177799999999987</v>
      </c>
      <c r="O336" s="45">
        <f>INDEX('Carbon Intensity - Nation'!B:B,MATCH(Network!K336,'Carbon Intensity - Nation'!A:A,0))*N336/1000</f>
        <v>1.6149989519999994</v>
      </c>
    </row>
    <row r="337" spans="1:15">
      <c r="A337" s="25">
        <v>336</v>
      </c>
      <c r="B337" s="2" t="s">
        <v>900</v>
      </c>
      <c r="C337" s="2" t="s">
        <v>71</v>
      </c>
      <c r="D337" s="2" t="s">
        <v>147</v>
      </c>
      <c r="E337" s="2" t="s">
        <v>483</v>
      </c>
      <c r="F337" s="2">
        <v>8</v>
      </c>
      <c r="G337" s="2" t="s">
        <v>901</v>
      </c>
      <c r="H337" s="2" t="s">
        <v>150</v>
      </c>
      <c r="I337" s="2">
        <v>91.96</v>
      </c>
      <c r="J337" s="2" t="s">
        <v>308</v>
      </c>
      <c r="K337" s="2" t="s">
        <v>27</v>
      </c>
      <c r="L337" s="43">
        <f>INDEX('KWh - Hardware'!B:B,MATCH(Network!D337,'KWh - Hardware'!A:A,0))*I337/100</f>
        <v>6.8969999999999995E-3</v>
      </c>
      <c r="M337" s="44">
        <f>INDEX('Carbon Intensity - Nation'!B:B,MATCH(Network!K337,'Carbon Intensity - Nation'!A:A,0))*L337</f>
        <v>2.6591624894999999</v>
      </c>
      <c r="N337" s="44">
        <f t="shared" si="5"/>
        <v>4.9658399999999991</v>
      </c>
      <c r="O337" s="45">
        <f>INDEX('Carbon Intensity - Nation'!B:B,MATCH(Network!K337,'Carbon Intensity - Nation'!A:A,0))*N337/1000</f>
        <v>1.9145969924399997</v>
      </c>
    </row>
    <row r="338" spans="1:15">
      <c r="A338" s="25">
        <v>337</v>
      </c>
      <c r="B338" s="2" t="s">
        <v>902</v>
      </c>
      <c r="C338" s="2" t="s">
        <v>58</v>
      </c>
      <c r="D338" s="2" t="s">
        <v>65</v>
      </c>
      <c r="E338" s="2" t="s">
        <v>135</v>
      </c>
      <c r="F338" s="2">
        <v>25</v>
      </c>
      <c r="G338" s="2" t="s">
        <v>450</v>
      </c>
      <c r="H338" s="2" t="s">
        <v>81</v>
      </c>
      <c r="I338" s="2">
        <v>91.07</v>
      </c>
      <c r="J338" s="2" t="s">
        <v>133</v>
      </c>
      <c r="K338" s="2" t="s">
        <v>14</v>
      </c>
      <c r="L338" s="43">
        <f>INDEX('KWh - Hardware'!B:B,MATCH(Network!D338,'KWh - Hardware'!A:A,0))*I338/100</f>
        <v>6.8302499999999986E-3</v>
      </c>
      <c r="M338" s="44">
        <f>INDEX('Carbon Intensity - Nation'!B:B,MATCH(Network!K338,'Carbon Intensity - Nation'!A:A,0))*L338</f>
        <v>2.3837572499999995</v>
      </c>
      <c r="N338" s="44">
        <f t="shared" si="5"/>
        <v>4.9177799999999987</v>
      </c>
      <c r="O338" s="45">
        <f>INDEX('Carbon Intensity - Nation'!B:B,MATCH(Network!K338,'Carbon Intensity - Nation'!A:A,0))*N338/1000</f>
        <v>1.7163052199999995</v>
      </c>
    </row>
    <row r="339" spans="1:15">
      <c r="A339" s="25">
        <v>338</v>
      </c>
      <c r="B339" s="2" t="s">
        <v>903</v>
      </c>
      <c r="C339" s="2" t="s">
        <v>71</v>
      </c>
      <c r="D339" s="2" t="s">
        <v>147</v>
      </c>
      <c r="E339" s="2" t="s">
        <v>148</v>
      </c>
      <c r="F339" s="2">
        <v>13</v>
      </c>
      <c r="G339" s="2" t="s">
        <v>904</v>
      </c>
      <c r="H339" s="2" t="s">
        <v>187</v>
      </c>
      <c r="I339" s="2">
        <v>91.07</v>
      </c>
      <c r="J339" s="2" t="s">
        <v>133</v>
      </c>
      <c r="K339" s="2" t="s">
        <v>14</v>
      </c>
      <c r="L339" s="43">
        <f>INDEX('KWh - Hardware'!B:B,MATCH(Network!D339,'KWh - Hardware'!A:A,0))*I339/100</f>
        <v>6.8302499999999986E-3</v>
      </c>
      <c r="M339" s="44">
        <f>INDEX('Carbon Intensity - Nation'!B:B,MATCH(Network!K339,'Carbon Intensity - Nation'!A:A,0))*L339</f>
        <v>2.3837572499999995</v>
      </c>
      <c r="N339" s="44">
        <f t="shared" si="5"/>
        <v>4.9177799999999987</v>
      </c>
      <c r="O339" s="45">
        <f>INDEX('Carbon Intensity - Nation'!B:B,MATCH(Network!K339,'Carbon Intensity - Nation'!A:A,0))*N339/1000</f>
        <v>1.7163052199999995</v>
      </c>
    </row>
    <row r="340" spans="1:15">
      <c r="A340" s="25">
        <v>339</v>
      </c>
      <c r="B340" s="2" t="s">
        <v>905</v>
      </c>
      <c r="C340" s="2" t="s">
        <v>58</v>
      </c>
      <c r="D340" s="2" t="s">
        <v>65</v>
      </c>
      <c r="E340" s="2" t="s">
        <v>354</v>
      </c>
      <c r="F340" s="2">
        <v>20</v>
      </c>
      <c r="G340" s="2" t="s">
        <v>906</v>
      </c>
      <c r="H340" s="2" t="s">
        <v>62</v>
      </c>
      <c r="I340" s="2">
        <v>91.67</v>
      </c>
      <c r="J340" s="2" t="s">
        <v>795</v>
      </c>
      <c r="K340" s="2" t="s">
        <v>19</v>
      </c>
      <c r="L340" s="43">
        <f>INDEX('KWh - Hardware'!B:B,MATCH(Network!D340,'KWh - Hardware'!A:A,0))*I340/100</f>
        <v>6.8752499999999994E-3</v>
      </c>
      <c r="M340" s="44">
        <f>INDEX('Carbon Intensity - Nation'!B:B,MATCH(Network!K340,'Carbon Intensity - Nation'!A:A,0))*L340</f>
        <v>2.2578320999999995</v>
      </c>
      <c r="N340" s="44">
        <f t="shared" si="5"/>
        <v>4.9501799999999996</v>
      </c>
      <c r="O340" s="45">
        <f>INDEX('Carbon Intensity - Nation'!B:B,MATCH(Network!K340,'Carbon Intensity - Nation'!A:A,0))*N340/1000</f>
        <v>1.6256391119999998</v>
      </c>
    </row>
    <row r="341" spans="1:15">
      <c r="A341" s="25">
        <v>340</v>
      </c>
      <c r="B341" s="2" t="s">
        <v>907</v>
      </c>
      <c r="C341" s="2" t="s">
        <v>58</v>
      </c>
      <c r="D341" s="2" t="s">
        <v>65</v>
      </c>
      <c r="E341" s="2" t="s">
        <v>908</v>
      </c>
      <c r="F341" s="2">
        <v>22</v>
      </c>
      <c r="G341" s="2" t="s">
        <v>909</v>
      </c>
      <c r="H341" s="2" t="s">
        <v>62</v>
      </c>
      <c r="I341" s="2">
        <v>91.96</v>
      </c>
      <c r="J341" s="2" t="s">
        <v>910</v>
      </c>
      <c r="K341" s="2" t="s">
        <v>11</v>
      </c>
      <c r="L341" s="43">
        <f>INDEX('KWh - Hardware'!B:B,MATCH(Network!D341,'KWh - Hardware'!A:A,0))*I341/100</f>
        <v>6.8969999999999995E-3</v>
      </c>
      <c r="M341" s="44">
        <f>INDEX('Carbon Intensity - Nation'!B:B,MATCH(Network!K341,'Carbon Intensity - Nation'!A:A,0))*L341</f>
        <v>8.8971299999999989E-2</v>
      </c>
      <c r="N341" s="44">
        <f t="shared" si="5"/>
        <v>4.9658399999999991</v>
      </c>
      <c r="O341" s="45">
        <f>INDEX('Carbon Intensity - Nation'!B:B,MATCH(Network!K341,'Carbon Intensity - Nation'!A:A,0))*N341/1000</f>
        <v>6.4059335999999995E-2</v>
      </c>
    </row>
    <row r="342" spans="1:15">
      <c r="A342" s="25">
        <v>341</v>
      </c>
      <c r="B342" s="2" t="s">
        <v>911</v>
      </c>
      <c r="C342" s="2" t="s">
        <v>58</v>
      </c>
      <c r="D342" s="2" t="s">
        <v>65</v>
      </c>
      <c r="E342" s="2" t="s">
        <v>912</v>
      </c>
      <c r="F342" s="2">
        <v>18</v>
      </c>
      <c r="G342" s="2" t="s">
        <v>329</v>
      </c>
      <c r="H342" s="2" t="s">
        <v>137</v>
      </c>
      <c r="I342" s="2">
        <v>91.96</v>
      </c>
      <c r="J342" s="2" t="s">
        <v>519</v>
      </c>
      <c r="K342" s="2" t="s">
        <v>27</v>
      </c>
      <c r="L342" s="43">
        <f>INDEX('KWh - Hardware'!B:B,MATCH(Network!D342,'KWh - Hardware'!A:A,0))*I342/100</f>
        <v>6.8969999999999995E-3</v>
      </c>
      <c r="M342" s="44">
        <f>INDEX('Carbon Intensity - Nation'!B:B,MATCH(Network!K342,'Carbon Intensity - Nation'!A:A,0))*L342</f>
        <v>2.6591624894999999</v>
      </c>
      <c r="N342" s="44">
        <f t="shared" si="5"/>
        <v>4.9658399999999991</v>
      </c>
      <c r="O342" s="45">
        <f>INDEX('Carbon Intensity - Nation'!B:B,MATCH(Network!K342,'Carbon Intensity - Nation'!A:A,0))*N342/1000</f>
        <v>1.9145969924399997</v>
      </c>
    </row>
    <row r="343" spans="1:15">
      <c r="A343" s="25">
        <v>342</v>
      </c>
      <c r="B343" s="2" t="s">
        <v>913</v>
      </c>
      <c r="C343" s="2" t="s">
        <v>189</v>
      </c>
      <c r="D343" s="2" t="s">
        <v>190</v>
      </c>
      <c r="E343" s="2" t="s">
        <v>159</v>
      </c>
      <c r="F343" s="2">
        <v>25</v>
      </c>
      <c r="G343" s="2" t="s">
        <v>914</v>
      </c>
      <c r="H343" s="2" t="s">
        <v>123</v>
      </c>
      <c r="I343" s="2">
        <v>91.07</v>
      </c>
      <c r="J343" s="2" t="s">
        <v>915</v>
      </c>
      <c r="K343" s="2" t="s">
        <v>27</v>
      </c>
      <c r="L343" s="43">
        <f>INDEX('KWh - Hardware'!B:B,MATCH(Network!D343,'KWh - Hardware'!A:A,0))*I343/100</f>
        <v>6.8302499999999986E-3</v>
      </c>
      <c r="M343" s="44">
        <f>INDEX('Carbon Intensity - Nation'!B:B,MATCH(Network!K343,'Carbon Intensity - Nation'!A:A,0))*L343</f>
        <v>2.6334267933749995</v>
      </c>
      <c r="N343" s="44">
        <f t="shared" si="5"/>
        <v>4.9177799999999987</v>
      </c>
      <c r="O343" s="45">
        <f>INDEX('Carbon Intensity - Nation'!B:B,MATCH(Network!K343,'Carbon Intensity - Nation'!A:A,0))*N343/1000</f>
        <v>1.8960672912299994</v>
      </c>
    </row>
    <row r="344" spans="1:15">
      <c r="A344" s="25">
        <v>343</v>
      </c>
      <c r="B344" s="2" t="s">
        <v>916</v>
      </c>
      <c r="C344" s="2" t="s">
        <v>58</v>
      </c>
      <c r="D344" s="2" t="s">
        <v>65</v>
      </c>
      <c r="E344" s="2" t="s">
        <v>917</v>
      </c>
      <c r="F344" s="2">
        <v>25</v>
      </c>
      <c r="G344" s="2" t="s">
        <v>298</v>
      </c>
      <c r="H344" s="2" t="s">
        <v>62</v>
      </c>
      <c r="I344" s="2">
        <v>91.96</v>
      </c>
      <c r="J344" s="2" t="s">
        <v>918</v>
      </c>
      <c r="K344" s="2" t="s">
        <v>15</v>
      </c>
      <c r="L344" s="43">
        <f>INDEX('KWh - Hardware'!B:B,MATCH(Network!D344,'KWh - Hardware'!A:A,0))*I344/100</f>
        <v>6.8969999999999995E-3</v>
      </c>
      <c r="M344" s="44">
        <f>INDEX('Carbon Intensity - Nation'!B:B,MATCH(Network!K344,'Carbon Intensity - Nation'!A:A,0))*L344</f>
        <v>5.1244709999999998</v>
      </c>
      <c r="N344" s="44">
        <f t="shared" si="5"/>
        <v>4.9658399999999991</v>
      </c>
      <c r="O344" s="45">
        <f>INDEX('Carbon Intensity - Nation'!B:B,MATCH(Network!K344,'Carbon Intensity - Nation'!A:A,0))*N344/1000</f>
        <v>3.6896191199999993</v>
      </c>
    </row>
    <row r="345" spans="1:15">
      <c r="A345" s="25">
        <v>344</v>
      </c>
      <c r="B345" s="2" t="s">
        <v>919</v>
      </c>
      <c r="C345" s="2" t="s">
        <v>58</v>
      </c>
      <c r="D345" s="2" t="s">
        <v>65</v>
      </c>
      <c r="E345" s="2" t="s">
        <v>920</v>
      </c>
      <c r="F345" s="2">
        <v>21</v>
      </c>
      <c r="G345" s="2" t="s">
        <v>921</v>
      </c>
      <c r="H345" s="2" t="s">
        <v>62</v>
      </c>
      <c r="I345" s="2">
        <v>91.67</v>
      </c>
      <c r="J345" s="2" t="s">
        <v>23</v>
      </c>
      <c r="K345" s="2" t="s">
        <v>23</v>
      </c>
      <c r="L345" s="43">
        <f>INDEX('KWh - Hardware'!B:B,MATCH(Network!D345,'KWh - Hardware'!A:A,0))*I345/100</f>
        <v>6.8752499999999994E-3</v>
      </c>
      <c r="M345" s="44">
        <f>INDEX('Carbon Intensity - Nation'!B:B,MATCH(Network!K345,'Carbon Intensity - Nation'!A:A,0))*L345</f>
        <v>2.8051019999999998</v>
      </c>
      <c r="N345" s="44">
        <f t="shared" si="5"/>
        <v>4.9501799999999996</v>
      </c>
      <c r="O345" s="45">
        <f>INDEX('Carbon Intensity - Nation'!B:B,MATCH(Network!K345,'Carbon Intensity - Nation'!A:A,0))*N345/1000</f>
        <v>2.0196734399999996</v>
      </c>
    </row>
    <row r="346" spans="1:15">
      <c r="A346" s="25">
        <v>345</v>
      </c>
      <c r="B346" s="2" t="s">
        <v>922</v>
      </c>
      <c r="C346" s="2" t="s">
        <v>71</v>
      </c>
      <c r="D346" s="2" t="s">
        <v>147</v>
      </c>
      <c r="E346" s="2" t="s">
        <v>636</v>
      </c>
      <c r="F346" s="2">
        <v>8</v>
      </c>
      <c r="G346" s="2" t="s">
        <v>923</v>
      </c>
      <c r="H346" s="2" t="s">
        <v>150</v>
      </c>
      <c r="I346" s="2">
        <v>91.67</v>
      </c>
      <c r="J346" s="2" t="s">
        <v>638</v>
      </c>
      <c r="K346" s="2" t="s">
        <v>26</v>
      </c>
      <c r="L346" s="43">
        <f>INDEX('KWh - Hardware'!B:B,MATCH(Network!D346,'KWh - Hardware'!A:A,0))*I346/100</f>
        <v>6.8752499999999994E-3</v>
      </c>
      <c r="M346" s="44">
        <f>INDEX('Carbon Intensity - Nation'!B:B,MATCH(Network!K346,'Carbon Intensity - Nation'!A:A,0))*L346</f>
        <v>1.5675569999999999</v>
      </c>
      <c r="N346" s="44">
        <f t="shared" si="5"/>
        <v>4.9501799999999996</v>
      </c>
      <c r="O346" s="45">
        <f>INDEX('Carbon Intensity - Nation'!B:B,MATCH(Network!K346,'Carbon Intensity - Nation'!A:A,0))*N346/1000</f>
        <v>1.12864104</v>
      </c>
    </row>
    <row r="347" spans="1:15">
      <c r="A347" s="25">
        <v>346</v>
      </c>
      <c r="B347" s="2" t="s">
        <v>924</v>
      </c>
      <c r="C347" s="2" t="s">
        <v>71</v>
      </c>
      <c r="D347" s="2" t="s">
        <v>147</v>
      </c>
      <c r="E347" s="2" t="s">
        <v>925</v>
      </c>
      <c r="F347" s="2">
        <v>14</v>
      </c>
      <c r="G347" s="2" t="s">
        <v>926</v>
      </c>
      <c r="H347" s="2" t="s">
        <v>62</v>
      </c>
      <c r="I347" s="2">
        <v>91.36999999999999</v>
      </c>
      <c r="J347" s="2" t="s">
        <v>519</v>
      </c>
      <c r="K347" s="2" t="s">
        <v>27</v>
      </c>
      <c r="L347" s="43">
        <f>INDEX('KWh - Hardware'!B:B,MATCH(Network!D347,'KWh - Hardware'!A:A,0))*I347/100</f>
        <v>6.8527499999999986E-3</v>
      </c>
      <c r="M347" s="44">
        <f>INDEX('Carbon Intensity - Nation'!B:B,MATCH(Network!K347,'Carbon Intensity - Nation'!A:A,0))*L347</f>
        <v>2.6421017471249995</v>
      </c>
      <c r="N347" s="44">
        <f t="shared" si="5"/>
        <v>4.9339799999999991</v>
      </c>
      <c r="O347" s="45">
        <f>INDEX('Carbon Intensity - Nation'!B:B,MATCH(Network!K347,'Carbon Intensity - Nation'!A:A,0))*N347/1000</f>
        <v>1.9023132579299995</v>
      </c>
    </row>
    <row r="348" spans="1:15">
      <c r="A348" s="25">
        <v>347</v>
      </c>
      <c r="B348" s="2" t="s">
        <v>927</v>
      </c>
      <c r="C348" s="2" t="s">
        <v>71</v>
      </c>
      <c r="D348" s="2" t="s">
        <v>147</v>
      </c>
      <c r="E348" s="2" t="s">
        <v>243</v>
      </c>
      <c r="F348" s="2">
        <v>8</v>
      </c>
      <c r="G348" s="2" t="s">
        <v>928</v>
      </c>
      <c r="H348" s="2" t="s">
        <v>62</v>
      </c>
      <c r="I348" s="2">
        <v>91.96</v>
      </c>
      <c r="J348" s="2" t="s">
        <v>75</v>
      </c>
      <c r="K348" s="2" t="s">
        <v>17</v>
      </c>
      <c r="L348" s="43">
        <f>INDEX('KWh - Hardware'!B:B,MATCH(Network!D348,'KWh - Hardware'!A:A,0))*I348/100</f>
        <v>6.8969999999999995E-3</v>
      </c>
      <c r="M348" s="44">
        <f>INDEX('Carbon Intensity - Nation'!B:B,MATCH(Network!K348,'Carbon Intensity - Nation'!A:A,0))*L348</f>
        <v>1.4718198</v>
      </c>
      <c r="N348" s="44">
        <f t="shared" si="5"/>
        <v>4.9658399999999991</v>
      </c>
      <c r="O348" s="45">
        <f>INDEX('Carbon Intensity - Nation'!B:B,MATCH(Network!K348,'Carbon Intensity - Nation'!A:A,0))*N348/1000</f>
        <v>1.0597102559999998</v>
      </c>
    </row>
    <row r="349" spans="1:15">
      <c r="A349" s="25">
        <v>348</v>
      </c>
      <c r="B349" s="2" t="s">
        <v>929</v>
      </c>
      <c r="C349" s="2" t="s">
        <v>58</v>
      </c>
      <c r="D349" s="2" t="s">
        <v>65</v>
      </c>
      <c r="E349" s="2" t="s">
        <v>205</v>
      </c>
      <c r="F349" s="2">
        <v>20</v>
      </c>
      <c r="G349" s="2" t="s">
        <v>930</v>
      </c>
      <c r="H349" s="2" t="s">
        <v>68</v>
      </c>
      <c r="I349" s="2">
        <v>91.07</v>
      </c>
      <c r="J349" s="2" t="s">
        <v>133</v>
      </c>
      <c r="K349" s="2" t="s">
        <v>14</v>
      </c>
      <c r="L349" s="43">
        <f>INDEX('KWh - Hardware'!B:B,MATCH(Network!D349,'KWh - Hardware'!A:A,0))*I349/100</f>
        <v>6.8302499999999986E-3</v>
      </c>
      <c r="M349" s="44">
        <f>INDEX('Carbon Intensity - Nation'!B:B,MATCH(Network!K349,'Carbon Intensity - Nation'!A:A,0))*L349</f>
        <v>2.3837572499999995</v>
      </c>
      <c r="N349" s="44">
        <f t="shared" si="5"/>
        <v>4.9177799999999987</v>
      </c>
      <c r="O349" s="45">
        <f>INDEX('Carbon Intensity - Nation'!B:B,MATCH(Network!K349,'Carbon Intensity - Nation'!A:A,0))*N349/1000</f>
        <v>1.7163052199999995</v>
      </c>
    </row>
    <row r="350" spans="1:15">
      <c r="A350" s="25">
        <v>349</v>
      </c>
      <c r="B350" s="2" t="s">
        <v>931</v>
      </c>
      <c r="C350" s="2" t="s">
        <v>71</v>
      </c>
      <c r="D350" s="2" t="s">
        <v>147</v>
      </c>
      <c r="E350" s="2" t="s">
        <v>135</v>
      </c>
      <c r="F350" s="2">
        <v>25</v>
      </c>
      <c r="G350" s="2" t="s">
        <v>932</v>
      </c>
      <c r="H350" s="2" t="s">
        <v>68</v>
      </c>
      <c r="I350" s="2">
        <v>91.96</v>
      </c>
      <c r="J350" s="2" t="s">
        <v>239</v>
      </c>
      <c r="K350" s="2" t="s">
        <v>14</v>
      </c>
      <c r="L350" s="43">
        <f>INDEX('KWh - Hardware'!B:B,MATCH(Network!D350,'KWh - Hardware'!A:A,0))*I350/100</f>
        <v>6.8969999999999995E-3</v>
      </c>
      <c r="M350" s="44">
        <f>INDEX('Carbon Intensity - Nation'!B:B,MATCH(Network!K350,'Carbon Intensity - Nation'!A:A,0))*L350</f>
        <v>2.4070529999999999</v>
      </c>
      <c r="N350" s="44">
        <f t="shared" si="5"/>
        <v>4.9658399999999991</v>
      </c>
      <c r="O350" s="45">
        <f>INDEX('Carbon Intensity - Nation'!B:B,MATCH(Network!K350,'Carbon Intensity - Nation'!A:A,0))*N350/1000</f>
        <v>1.7330781599999998</v>
      </c>
    </row>
    <row r="351" spans="1:15">
      <c r="A351" s="25">
        <v>350</v>
      </c>
      <c r="B351" s="2" t="s">
        <v>933</v>
      </c>
      <c r="C351" s="2" t="s">
        <v>58</v>
      </c>
      <c r="D351" s="2" t="s">
        <v>65</v>
      </c>
      <c r="E351" s="2" t="s">
        <v>205</v>
      </c>
      <c r="F351" s="2">
        <v>25</v>
      </c>
      <c r="G351" s="2" t="s">
        <v>319</v>
      </c>
      <c r="H351" s="2" t="s">
        <v>736</v>
      </c>
      <c r="I351" s="2">
        <v>91.36999999999999</v>
      </c>
      <c r="J351" s="2" t="s">
        <v>133</v>
      </c>
      <c r="K351" s="2" t="s">
        <v>14</v>
      </c>
      <c r="L351" s="43">
        <f>INDEX('KWh - Hardware'!B:B,MATCH(Network!D351,'KWh - Hardware'!A:A,0))*I351/100</f>
        <v>6.8527499999999986E-3</v>
      </c>
      <c r="M351" s="44">
        <f>INDEX('Carbon Intensity - Nation'!B:B,MATCH(Network!K351,'Carbon Intensity - Nation'!A:A,0))*L351</f>
        <v>2.3916097499999993</v>
      </c>
      <c r="N351" s="44">
        <f t="shared" si="5"/>
        <v>4.9339799999999991</v>
      </c>
      <c r="O351" s="45">
        <f>INDEX('Carbon Intensity - Nation'!B:B,MATCH(Network!K351,'Carbon Intensity - Nation'!A:A,0))*N351/1000</f>
        <v>1.7219590199999997</v>
      </c>
    </row>
    <row r="352" spans="1:15">
      <c r="A352" s="25">
        <v>351</v>
      </c>
      <c r="B352" s="2" t="s">
        <v>934</v>
      </c>
      <c r="C352" s="2" t="s">
        <v>326</v>
      </c>
      <c r="D352" s="2" t="s">
        <v>65</v>
      </c>
      <c r="E352" s="2" t="s">
        <v>935</v>
      </c>
      <c r="F352" s="2">
        <v>24</v>
      </c>
      <c r="G352" s="2" t="s">
        <v>936</v>
      </c>
      <c r="H352" s="2" t="s">
        <v>81</v>
      </c>
      <c r="I352" s="2">
        <v>90.77</v>
      </c>
      <c r="J352" s="2" t="s">
        <v>239</v>
      </c>
      <c r="K352" s="2" t="s">
        <v>14</v>
      </c>
      <c r="L352" s="43">
        <f>INDEX('KWh - Hardware'!B:B,MATCH(Network!D352,'KWh - Hardware'!A:A,0))*I352/100</f>
        <v>6.8077499999999987E-3</v>
      </c>
      <c r="M352" s="44">
        <f>INDEX('Carbon Intensity - Nation'!B:B,MATCH(Network!K352,'Carbon Intensity - Nation'!A:A,0))*L352</f>
        <v>2.3759047499999997</v>
      </c>
      <c r="N352" s="44">
        <f t="shared" si="5"/>
        <v>4.9015799999999992</v>
      </c>
      <c r="O352" s="45">
        <f>INDEX('Carbon Intensity - Nation'!B:B,MATCH(Network!K352,'Carbon Intensity - Nation'!A:A,0))*N352/1000</f>
        <v>1.7106514199999996</v>
      </c>
    </row>
    <row r="353" spans="1:15">
      <c r="A353" s="25">
        <v>352</v>
      </c>
      <c r="B353" s="2" t="s">
        <v>937</v>
      </c>
      <c r="C353" s="2" t="s">
        <v>71</v>
      </c>
      <c r="D353" s="2" t="s">
        <v>72</v>
      </c>
      <c r="E353" s="2" t="s">
        <v>148</v>
      </c>
      <c r="F353" s="2">
        <v>8</v>
      </c>
      <c r="G353" s="2" t="s">
        <v>938</v>
      </c>
      <c r="H353" s="2" t="s">
        <v>103</v>
      </c>
      <c r="I353" s="2">
        <v>77.78</v>
      </c>
      <c r="J353" s="2" t="s">
        <v>75</v>
      </c>
      <c r="K353" s="2" t="s">
        <v>17</v>
      </c>
      <c r="L353" s="43">
        <f>INDEX('KWh - Hardware'!B:B,MATCH(Network!D353,'KWh - Hardware'!A:A,0))*I353/100</f>
        <v>3.8890000000000001E-3</v>
      </c>
      <c r="M353" s="44">
        <f>INDEX('Carbon Intensity - Nation'!B:B,MATCH(Network!K353,'Carbon Intensity - Nation'!A:A,0))*L353</f>
        <v>0.8299126</v>
      </c>
      <c r="N353" s="44">
        <f t="shared" si="5"/>
        <v>2.8000799999999999</v>
      </c>
      <c r="O353" s="45">
        <f>INDEX('Carbon Intensity - Nation'!B:B,MATCH(Network!K353,'Carbon Intensity - Nation'!A:A,0))*N353/1000</f>
        <v>0.59753707199999995</v>
      </c>
    </row>
    <row r="354" spans="1:15">
      <c r="A354" s="25">
        <v>353</v>
      </c>
      <c r="B354" s="2" t="s">
        <v>939</v>
      </c>
      <c r="C354" s="2" t="s">
        <v>58</v>
      </c>
      <c r="D354" s="2" t="s">
        <v>65</v>
      </c>
      <c r="E354" s="2" t="s">
        <v>940</v>
      </c>
      <c r="F354" s="2">
        <v>23</v>
      </c>
      <c r="G354" s="2" t="s">
        <v>941</v>
      </c>
      <c r="H354" s="2" t="s">
        <v>62</v>
      </c>
      <c r="I354" s="2">
        <v>91.96</v>
      </c>
      <c r="J354" s="2" t="s">
        <v>133</v>
      </c>
      <c r="K354" s="2" t="s">
        <v>14</v>
      </c>
      <c r="L354" s="43">
        <f>INDEX('KWh - Hardware'!B:B,MATCH(Network!D354,'KWh - Hardware'!A:A,0))*I354/100</f>
        <v>6.8969999999999995E-3</v>
      </c>
      <c r="M354" s="44">
        <f>INDEX('Carbon Intensity - Nation'!B:B,MATCH(Network!K354,'Carbon Intensity - Nation'!A:A,0))*L354</f>
        <v>2.4070529999999999</v>
      </c>
      <c r="N354" s="44">
        <f t="shared" si="5"/>
        <v>4.9658399999999991</v>
      </c>
      <c r="O354" s="45">
        <f>INDEX('Carbon Intensity - Nation'!B:B,MATCH(Network!K354,'Carbon Intensity - Nation'!A:A,0))*N354/1000</f>
        <v>1.7330781599999998</v>
      </c>
    </row>
    <row r="355" spans="1:15">
      <c r="A355" s="25">
        <v>354</v>
      </c>
      <c r="B355" s="2" t="s">
        <v>942</v>
      </c>
      <c r="C355" s="2" t="s">
        <v>58</v>
      </c>
      <c r="D355" s="2" t="s">
        <v>65</v>
      </c>
      <c r="E355" s="2" t="s">
        <v>205</v>
      </c>
      <c r="F355" s="2">
        <v>25</v>
      </c>
      <c r="G355" s="2" t="s">
        <v>943</v>
      </c>
      <c r="H355" s="2" t="s">
        <v>81</v>
      </c>
      <c r="I355" s="2">
        <v>91.67</v>
      </c>
      <c r="J355" s="2" t="s">
        <v>133</v>
      </c>
      <c r="K355" s="2" t="s">
        <v>14</v>
      </c>
      <c r="L355" s="43">
        <f>INDEX('KWh - Hardware'!B:B,MATCH(Network!D355,'KWh - Hardware'!A:A,0))*I355/100</f>
        <v>6.8752499999999994E-3</v>
      </c>
      <c r="M355" s="44">
        <f>INDEX('Carbon Intensity - Nation'!B:B,MATCH(Network!K355,'Carbon Intensity - Nation'!A:A,0))*L355</f>
        <v>2.39946225</v>
      </c>
      <c r="N355" s="44">
        <f t="shared" si="5"/>
        <v>4.9501799999999996</v>
      </c>
      <c r="O355" s="45">
        <f>INDEX('Carbon Intensity - Nation'!B:B,MATCH(Network!K355,'Carbon Intensity - Nation'!A:A,0))*N355/1000</f>
        <v>1.7276128199999998</v>
      </c>
    </row>
    <row r="356" spans="1:15">
      <c r="A356" s="25">
        <v>355</v>
      </c>
      <c r="B356" s="2" t="s">
        <v>944</v>
      </c>
      <c r="C356" s="2" t="s">
        <v>326</v>
      </c>
      <c r="D356" s="2" t="s">
        <v>65</v>
      </c>
      <c r="E356" s="2" t="s">
        <v>87</v>
      </c>
      <c r="F356" s="2">
        <v>22</v>
      </c>
      <c r="G356" s="2" t="s">
        <v>633</v>
      </c>
      <c r="H356" s="2" t="s">
        <v>137</v>
      </c>
      <c r="I356" s="2">
        <v>88.69</v>
      </c>
      <c r="J356" s="2" t="s">
        <v>133</v>
      </c>
      <c r="K356" s="2" t="s">
        <v>14</v>
      </c>
      <c r="L356" s="43">
        <f>INDEX('KWh - Hardware'!B:B,MATCH(Network!D356,'KWh - Hardware'!A:A,0))*I356/100</f>
        <v>6.6517499999999997E-3</v>
      </c>
      <c r="M356" s="44">
        <f>INDEX('Carbon Intensity - Nation'!B:B,MATCH(Network!K356,'Carbon Intensity - Nation'!A:A,0))*L356</f>
        <v>2.32146075</v>
      </c>
      <c r="N356" s="44">
        <f t="shared" si="5"/>
        <v>4.7892600000000005</v>
      </c>
      <c r="O356" s="45">
        <f>INDEX('Carbon Intensity - Nation'!B:B,MATCH(Network!K356,'Carbon Intensity - Nation'!A:A,0))*N356/1000</f>
        <v>1.6714517400000002</v>
      </c>
    </row>
    <row r="357" spans="1:15">
      <c r="A357" s="25">
        <v>356</v>
      </c>
      <c r="B357" s="2" t="s">
        <v>945</v>
      </c>
      <c r="C357" s="2" t="s">
        <v>58</v>
      </c>
      <c r="D357" s="2" t="s">
        <v>65</v>
      </c>
      <c r="E357" s="2" t="s">
        <v>786</v>
      </c>
      <c r="F357" s="2">
        <v>8</v>
      </c>
      <c r="G357" s="2" t="s">
        <v>946</v>
      </c>
      <c r="H357" s="2" t="s">
        <v>62</v>
      </c>
      <c r="I357" s="2">
        <v>91.96</v>
      </c>
      <c r="J357" s="2" t="s">
        <v>795</v>
      </c>
      <c r="K357" s="2" t="s">
        <v>19</v>
      </c>
      <c r="L357" s="43">
        <f>INDEX('KWh - Hardware'!B:B,MATCH(Network!D357,'KWh - Hardware'!A:A,0))*I357/100</f>
        <v>6.8969999999999995E-3</v>
      </c>
      <c r="M357" s="44">
        <f>INDEX('Carbon Intensity - Nation'!B:B,MATCH(Network!K357,'Carbon Intensity - Nation'!A:A,0))*L357</f>
        <v>2.2649747999999996</v>
      </c>
      <c r="N357" s="44">
        <f t="shared" si="5"/>
        <v>4.9658399999999991</v>
      </c>
      <c r="O357" s="45">
        <f>INDEX('Carbon Intensity - Nation'!B:B,MATCH(Network!K357,'Carbon Intensity - Nation'!A:A,0))*N357/1000</f>
        <v>1.6307818559999996</v>
      </c>
    </row>
    <row r="358" spans="1:15">
      <c r="A358" s="25">
        <v>357</v>
      </c>
      <c r="B358" s="2" t="s">
        <v>947</v>
      </c>
      <c r="C358" s="2" t="s">
        <v>71</v>
      </c>
      <c r="D358" s="2" t="s">
        <v>147</v>
      </c>
      <c r="E358" s="2" t="s">
        <v>483</v>
      </c>
      <c r="F358" s="2">
        <v>23</v>
      </c>
      <c r="G358" s="2" t="s">
        <v>948</v>
      </c>
      <c r="H358" s="2" t="s">
        <v>736</v>
      </c>
      <c r="I358" s="2">
        <v>91.67</v>
      </c>
      <c r="J358" s="2" t="s">
        <v>133</v>
      </c>
      <c r="K358" s="2" t="s">
        <v>14</v>
      </c>
      <c r="L358" s="43">
        <f>INDEX('KWh - Hardware'!B:B,MATCH(Network!D358,'KWh - Hardware'!A:A,0))*I358/100</f>
        <v>6.8752499999999994E-3</v>
      </c>
      <c r="M358" s="44">
        <f>INDEX('Carbon Intensity - Nation'!B:B,MATCH(Network!K358,'Carbon Intensity - Nation'!A:A,0))*L358</f>
        <v>2.39946225</v>
      </c>
      <c r="N358" s="44">
        <f t="shared" si="5"/>
        <v>4.9501799999999996</v>
      </c>
      <c r="O358" s="45">
        <f>INDEX('Carbon Intensity - Nation'!B:B,MATCH(Network!K358,'Carbon Intensity - Nation'!A:A,0))*N358/1000</f>
        <v>1.7276128199999998</v>
      </c>
    </row>
    <row r="359" spans="1:15">
      <c r="A359" s="25">
        <v>358</v>
      </c>
      <c r="B359" s="2" t="s">
        <v>949</v>
      </c>
      <c r="C359" s="2" t="s">
        <v>58</v>
      </c>
      <c r="D359" s="2" t="s">
        <v>65</v>
      </c>
      <c r="E359" s="2" t="s">
        <v>349</v>
      </c>
      <c r="F359" s="2">
        <v>14</v>
      </c>
      <c r="G359" s="2" t="s">
        <v>664</v>
      </c>
      <c r="H359" s="2" t="s">
        <v>187</v>
      </c>
      <c r="I359" s="2">
        <v>91.67</v>
      </c>
      <c r="J359" s="2" t="s">
        <v>214</v>
      </c>
      <c r="K359" s="2" t="s">
        <v>12</v>
      </c>
      <c r="L359" s="43">
        <f>INDEX('KWh - Hardware'!B:B,MATCH(Network!D359,'KWh - Hardware'!A:A,0))*I359/100</f>
        <v>6.8752499999999994E-3</v>
      </c>
      <c r="M359" s="44">
        <f>INDEX('Carbon Intensity - Nation'!B:B,MATCH(Network!K359,'Carbon Intensity - Nation'!A:A,0))*L359</f>
        <v>0.47164214999999993</v>
      </c>
      <c r="N359" s="44">
        <f t="shared" si="5"/>
        <v>4.9501799999999996</v>
      </c>
      <c r="O359" s="45">
        <f>INDEX('Carbon Intensity - Nation'!B:B,MATCH(Network!K359,'Carbon Intensity - Nation'!A:A,0))*N359/1000</f>
        <v>0.33958234799999998</v>
      </c>
    </row>
    <row r="360" spans="1:15">
      <c r="A360" s="25">
        <v>359</v>
      </c>
      <c r="B360" s="2" t="s">
        <v>950</v>
      </c>
      <c r="C360" s="2" t="s">
        <v>189</v>
      </c>
      <c r="D360" s="2" t="s">
        <v>190</v>
      </c>
      <c r="E360" s="2" t="s">
        <v>243</v>
      </c>
      <c r="F360" s="2">
        <v>21</v>
      </c>
      <c r="G360" s="2" t="s">
        <v>951</v>
      </c>
      <c r="H360" s="2" t="s">
        <v>62</v>
      </c>
      <c r="I360" s="2">
        <v>91.67</v>
      </c>
      <c r="J360" s="2" t="s">
        <v>952</v>
      </c>
      <c r="K360" s="2" t="s">
        <v>13</v>
      </c>
      <c r="L360" s="43">
        <f>INDEX('KWh - Hardware'!B:B,MATCH(Network!D360,'KWh - Hardware'!A:A,0))*I360/100</f>
        <v>6.8752499999999994E-3</v>
      </c>
      <c r="M360" s="44">
        <f>INDEX('Carbon Intensity - Nation'!B:B,MATCH(Network!K360,'Carbon Intensity - Nation'!A:A,0))*L360</f>
        <v>0.35132527499999999</v>
      </c>
      <c r="N360" s="44">
        <f t="shared" si="5"/>
        <v>4.9501799999999996</v>
      </c>
      <c r="O360" s="45">
        <f>INDEX('Carbon Intensity - Nation'!B:B,MATCH(Network!K360,'Carbon Intensity - Nation'!A:A,0))*N360/1000</f>
        <v>0.25295419799999996</v>
      </c>
    </row>
    <row r="361" spans="1:15">
      <c r="A361" s="25">
        <v>360</v>
      </c>
      <c r="B361" s="2" t="s">
        <v>953</v>
      </c>
      <c r="C361" s="2" t="s">
        <v>58</v>
      </c>
      <c r="D361" s="2" t="s">
        <v>65</v>
      </c>
      <c r="E361" s="2" t="s">
        <v>954</v>
      </c>
      <c r="F361" s="2">
        <v>24</v>
      </c>
      <c r="G361" s="2" t="s">
        <v>955</v>
      </c>
      <c r="H361" s="2" t="s">
        <v>220</v>
      </c>
      <c r="I361" s="2">
        <v>86.31</v>
      </c>
      <c r="J361" s="2" t="s">
        <v>133</v>
      </c>
      <c r="K361" s="2" t="s">
        <v>14</v>
      </c>
      <c r="L361" s="43">
        <f>INDEX('KWh - Hardware'!B:B,MATCH(Network!D361,'KWh - Hardware'!A:A,0))*I361/100</f>
        <v>6.4732500000000007E-3</v>
      </c>
      <c r="M361" s="44">
        <f>INDEX('Carbon Intensity - Nation'!B:B,MATCH(Network!K361,'Carbon Intensity - Nation'!A:A,0))*L361</f>
        <v>2.2591642500000004</v>
      </c>
      <c r="N361" s="44">
        <f t="shared" si="5"/>
        <v>4.6607400000000005</v>
      </c>
      <c r="O361" s="45">
        <f>INDEX('Carbon Intensity - Nation'!B:B,MATCH(Network!K361,'Carbon Intensity - Nation'!A:A,0))*N361/1000</f>
        <v>1.6265982600000002</v>
      </c>
    </row>
    <row r="362" spans="1:15">
      <c r="A362" s="25">
        <v>361</v>
      </c>
      <c r="B362" s="2" t="s">
        <v>956</v>
      </c>
      <c r="C362" s="2" t="s">
        <v>71</v>
      </c>
      <c r="D362" s="2" t="s">
        <v>147</v>
      </c>
      <c r="E362" s="2" t="s">
        <v>957</v>
      </c>
      <c r="F362" s="2">
        <v>17</v>
      </c>
      <c r="G362" s="2" t="s">
        <v>958</v>
      </c>
      <c r="H362" s="2" t="s">
        <v>68</v>
      </c>
      <c r="I362" s="2">
        <v>90.77</v>
      </c>
      <c r="J362" s="2" t="s">
        <v>133</v>
      </c>
      <c r="K362" s="2" t="s">
        <v>14</v>
      </c>
      <c r="L362" s="43">
        <f>INDEX('KWh - Hardware'!B:B,MATCH(Network!D362,'KWh - Hardware'!A:A,0))*I362/100</f>
        <v>6.8077499999999987E-3</v>
      </c>
      <c r="M362" s="44">
        <f>INDEX('Carbon Intensity - Nation'!B:B,MATCH(Network!K362,'Carbon Intensity - Nation'!A:A,0))*L362</f>
        <v>2.3759047499999997</v>
      </c>
      <c r="N362" s="44">
        <f t="shared" si="5"/>
        <v>4.9015799999999992</v>
      </c>
      <c r="O362" s="45">
        <f>INDEX('Carbon Intensity - Nation'!B:B,MATCH(Network!K362,'Carbon Intensity - Nation'!A:A,0))*N362/1000</f>
        <v>1.7106514199999996</v>
      </c>
    </row>
    <row r="363" spans="1:15">
      <c r="A363" s="25">
        <v>362</v>
      </c>
      <c r="B363" s="2" t="s">
        <v>959</v>
      </c>
      <c r="C363" s="2" t="s">
        <v>58</v>
      </c>
      <c r="D363" s="2" t="s">
        <v>65</v>
      </c>
      <c r="E363" s="2" t="s">
        <v>199</v>
      </c>
      <c r="F363" s="2">
        <v>8</v>
      </c>
      <c r="G363" s="2" t="s">
        <v>960</v>
      </c>
      <c r="H363" s="2" t="s">
        <v>62</v>
      </c>
      <c r="I363" s="2">
        <v>91.96</v>
      </c>
      <c r="J363" s="2" t="s">
        <v>461</v>
      </c>
      <c r="K363" s="2" t="s">
        <v>14</v>
      </c>
      <c r="L363" s="43">
        <f>INDEX('KWh - Hardware'!B:B,MATCH(Network!D363,'KWh - Hardware'!A:A,0))*I363/100</f>
        <v>6.8969999999999995E-3</v>
      </c>
      <c r="M363" s="44">
        <f>INDEX('Carbon Intensity - Nation'!B:B,MATCH(Network!K363,'Carbon Intensity - Nation'!A:A,0))*L363</f>
        <v>2.4070529999999999</v>
      </c>
      <c r="N363" s="44">
        <f t="shared" si="5"/>
        <v>4.9658399999999991</v>
      </c>
      <c r="O363" s="45">
        <f>INDEX('Carbon Intensity - Nation'!B:B,MATCH(Network!K363,'Carbon Intensity - Nation'!A:A,0))*N363/1000</f>
        <v>1.7330781599999998</v>
      </c>
    </row>
    <row r="364" spans="1:15">
      <c r="A364" s="25">
        <v>363</v>
      </c>
      <c r="B364" s="2" t="s">
        <v>961</v>
      </c>
      <c r="C364" s="2" t="s">
        <v>58</v>
      </c>
      <c r="D364" s="2" t="s">
        <v>65</v>
      </c>
      <c r="E364" s="2" t="s">
        <v>581</v>
      </c>
      <c r="F364" s="2">
        <v>24</v>
      </c>
      <c r="G364" s="2" t="s">
        <v>404</v>
      </c>
      <c r="H364" s="2" t="s">
        <v>137</v>
      </c>
      <c r="I364" s="2">
        <v>91.36999999999999</v>
      </c>
      <c r="J364" s="2" t="s">
        <v>301</v>
      </c>
      <c r="K364" s="2" t="s">
        <v>27</v>
      </c>
      <c r="L364" s="43">
        <f>INDEX('KWh - Hardware'!B:B,MATCH(Network!D364,'KWh - Hardware'!A:A,0))*I364/100</f>
        <v>6.8527499999999986E-3</v>
      </c>
      <c r="M364" s="44">
        <f>INDEX('Carbon Intensity - Nation'!B:B,MATCH(Network!K364,'Carbon Intensity - Nation'!A:A,0))*L364</f>
        <v>2.6421017471249995</v>
      </c>
      <c r="N364" s="44">
        <f t="shared" si="5"/>
        <v>4.9339799999999991</v>
      </c>
      <c r="O364" s="45">
        <f>INDEX('Carbon Intensity - Nation'!B:B,MATCH(Network!K364,'Carbon Intensity - Nation'!A:A,0))*N364/1000</f>
        <v>1.9023132579299995</v>
      </c>
    </row>
    <row r="365" spans="1:15">
      <c r="A365" s="25">
        <v>364</v>
      </c>
      <c r="B365" s="2" t="s">
        <v>962</v>
      </c>
      <c r="C365" s="2" t="s">
        <v>58</v>
      </c>
      <c r="D365" s="2" t="s">
        <v>65</v>
      </c>
      <c r="E365" s="2" t="s">
        <v>135</v>
      </c>
      <c r="F365" s="2">
        <v>21</v>
      </c>
      <c r="G365" s="2" t="s">
        <v>535</v>
      </c>
      <c r="H365" s="2" t="s">
        <v>137</v>
      </c>
      <c r="I365" s="2">
        <v>87.5</v>
      </c>
      <c r="J365" s="2" t="s">
        <v>236</v>
      </c>
      <c r="K365" s="2" t="s">
        <v>14</v>
      </c>
      <c r="L365" s="43">
        <f>INDEX('KWh - Hardware'!B:B,MATCH(Network!D365,'KWh - Hardware'!A:A,0))*I365/100</f>
        <v>6.5624999999999998E-3</v>
      </c>
      <c r="M365" s="44">
        <f>INDEX('Carbon Intensity - Nation'!B:B,MATCH(Network!K365,'Carbon Intensity - Nation'!A:A,0))*L365</f>
        <v>2.2903124999999998</v>
      </c>
      <c r="N365" s="44">
        <f t="shared" si="5"/>
        <v>4.7249999999999996</v>
      </c>
      <c r="O365" s="45">
        <f>INDEX('Carbon Intensity - Nation'!B:B,MATCH(Network!K365,'Carbon Intensity - Nation'!A:A,0))*N365/1000</f>
        <v>1.649025</v>
      </c>
    </row>
    <row r="366" spans="1:15">
      <c r="A366" s="25">
        <v>365</v>
      </c>
      <c r="B366" s="2" t="s">
        <v>963</v>
      </c>
      <c r="C366" s="2" t="s">
        <v>58</v>
      </c>
      <c r="D366" s="2" t="s">
        <v>65</v>
      </c>
      <c r="E366" s="2" t="s">
        <v>297</v>
      </c>
      <c r="F366" s="2">
        <v>14</v>
      </c>
      <c r="G366" s="2" t="s">
        <v>118</v>
      </c>
      <c r="H366" s="2" t="s">
        <v>62</v>
      </c>
      <c r="I366" s="2">
        <v>91.67</v>
      </c>
      <c r="J366" s="2" t="s">
        <v>214</v>
      </c>
      <c r="K366" s="2" t="s">
        <v>12</v>
      </c>
      <c r="L366" s="43">
        <f>INDEX('KWh - Hardware'!B:B,MATCH(Network!D366,'KWh - Hardware'!A:A,0))*I366/100</f>
        <v>6.8752499999999994E-3</v>
      </c>
      <c r="M366" s="44">
        <f>INDEX('Carbon Intensity - Nation'!B:B,MATCH(Network!K366,'Carbon Intensity - Nation'!A:A,0))*L366</f>
        <v>0.47164214999999993</v>
      </c>
      <c r="N366" s="44">
        <f t="shared" si="5"/>
        <v>4.9501799999999996</v>
      </c>
      <c r="O366" s="45">
        <f>INDEX('Carbon Intensity - Nation'!B:B,MATCH(Network!K366,'Carbon Intensity - Nation'!A:A,0))*N366/1000</f>
        <v>0.33958234799999998</v>
      </c>
    </row>
    <row r="367" spans="1:15">
      <c r="A367" s="25">
        <v>366</v>
      </c>
      <c r="B367" s="2" t="s">
        <v>964</v>
      </c>
      <c r="C367" s="2" t="s">
        <v>58</v>
      </c>
      <c r="D367" s="2" t="s">
        <v>65</v>
      </c>
      <c r="E367" s="2" t="s">
        <v>318</v>
      </c>
      <c r="F367" s="2">
        <v>24</v>
      </c>
      <c r="G367" s="2" t="s">
        <v>715</v>
      </c>
      <c r="H367" s="2" t="s">
        <v>62</v>
      </c>
      <c r="I367" s="2">
        <v>91.96</v>
      </c>
      <c r="J367" s="2" t="s">
        <v>301</v>
      </c>
      <c r="K367" s="2" t="s">
        <v>27</v>
      </c>
      <c r="L367" s="43">
        <f>INDEX('KWh - Hardware'!B:B,MATCH(Network!D367,'KWh - Hardware'!A:A,0))*I367/100</f>
        <v>6.8969999999999995E-3</v>
      </c>
      <c r="M367" s="44">
        <f>INDEX('Carbon Intensity - Nation'!B:B,MATCH(Network!K367,'Carbon Intensity - Nation'!A:A,0))*L367</f>
        <v>2.6591624894999999</v>
      </c>
      <c r="N367" s="44">
        <f t="shared" si="5"/>
        <v>4.9658399999999991</v>
      </c>
      <c r="O367" s="45">
        <f>INDEX('Carbon Intensity - Nation'!B:B,MATCH(Network!K367,'Carbon Intensity - Nation'!A:A,0))*N367/1000</f>
        <v>1.9145969924399997</v>
      </c>
    </row>
    <row r="368" spans="1:15">
      <c r="A368" s="25">
        <v>367</v>
      </c>
      <c r="B368" s="2" t="s">
        <v>965</v>
      </c>
      <c r="C368" s="2" t="s">
        <v>71</v>
      </c>
      <c r="D368" s="2" t="s">
        <v>147</v>
      </c>
      <c r="E368" s="2" t="s">
        <v>83</v>
      </c>
      <c r="F368" s="2">
        <v>8</v>
      </c>
      <c r="G368" s="2" t="s">
        <v>223</v>
      </c>
      <c r="H368" s="2" t="s">
        <v>68</v>
      </c>
      <c r="I368" s="2">
        <v>90.77</v>
      </c>
      <c r="J368" s="2" t="s">
        <v>966</v>
      </c>
      <c r="K368" s="2" t="s">
        <v>26</v>
      </c>
      <c r="L368" s="43">
        <f>INDEX('KWh - Hardware'!B:B,MATCH(Network!D368,'KWh - Hardware'!A:A,0))*I368/100</f>
        <v>6.8077499999999987E-3</v>
      </c>
      <c r="M368" s="44">
        <f>INDEX('Carbon Intensity - Nation'!B:B,MATCH(Network!K368,'Carbon Intensity - Nation'!A:A,0))*L368</f>
        <v>1.5521669999999996</v>
      </c>
      <c r="N368" s="44">
        <f t="shared" si="5"/>
        <v>4.9015799999999992</v>
      </c>
      <c r="O368" s="45">
        <f>INDEX('Carbon Intensity - Nation'!B:B,MATCH(Network!K368,'Carbon Intensity - Nation'!A:A,0))*N368/1000</f>
        <v>1.1175602399999998</v>
      </c>
    </row>
    <row r="369" spans="1:15">
      <c r="A369" s="25">
        <v>368</v>
      </c>
      <c r="B369" s="2" t="s">
        <v>967</v>
      </c>
      <c r="C369" s="2" t="s">
        <v>71</v>
      </c>
      <c r="D369" s="2" t="s">
        <v>147</v>
      </c>
      <c r="E369" s="2" t="s">
        <v>154</v>
      </c>
      <c r="F369" s="2">
        <v>25</v>
      </c>
      <c r="G369" s="2" t="s">
        <v>968</v>
      </c>
      <c r="H369" s="2" t="s">
        <v>123</v>
      </c>
      <c r="I369" s="2">
        <v>89.88000000000001</v>
      </c>
      <c r="J369" s="2" t="s">
        <v>133</v>
      </c>
      <c r="K369" s="2" t="s">
        <v>14</v>
      </c>
      <c r="L369" s="43">
        <f>INDEX('KWh - Hardware'!B:B,MATCH(Network!D369,'KWh - Hardware'!A:A,0))*I369/100</f>
        <v>6.7410000000000005E-3</v>
      </c>
      <c r="M369" s="44">
        <f>INDEX('Carbon Intensity - Nation'!B:B,MATCH(Network!K369,'Carbon Intensity - Nation'!A:A,0))*L369</f>
        <v>2.3526090000000002</v>
      </c>
      <c r="N369" s="44">
        <f t="shared" si="5"/>
        <v>4.8535200000000005</v>
      </c>
      <c r="O369" s="45">
        <f>INDEX('Carbon Intensity - Nation'!B:B,MATCH(Network!K369,'Carbon Intensity - Nation'!A:A,0))*N369/1000</f>
        <v>1.6938784800000002</v>
      </c>
    </row>
    <row r="370" spans="1:15">
      <c r="A370" s="25">
        <v>369</v>
      </c>
      <c r="B370" s="2" t="s">
        <v>969</v>
      </c>
      <c r="C370" s="2" t="s">
        <v>71</v>
      </c>
      <c r="D370" s="2" t="s">
        <v>147</v>
      </c>
      <c r="E370" s="2" t="s">
        <v>354</v>
      </c>
      <c r="F370" s="2">
        <v>8</v>
      </c>
      <c r="G370" s="2" t="s">
        <v>970</v>
      </c>
      <c r="H370" s="2" t="s">
        <v>62</v>
      </c>
      <c r="I370" s="2">
        <v>91.96</v>
      </c>
      <c r="J370" s="2" t="s">
        <v>75</v>
      </c>
      <c r="K370" s="2" t="s">
        <v>17</v>
      </c>
      <c r="L370" s="43">
        <f>INDEX('KWh - Hardware'!B:B,MATCH(Network!D370,'KWh - Hardware'!A:A,0))*I370/100</f>
        <v>6.8969999999999995E-3</v>
      </c>
      <c r="M370" s="44">
        <f>INDEX('Carbon Intensity - Nation'!B:B,MATCH(Network!K370,'Carbon Intensity - Nation'!A:A,0))*L370</f>
        <v>1.4718198</v>
      </c>
      <c r="N370" s="44">
        <f t="shared" si="5"/>
        <v>4.9658399999999991</v>
      </c>
      <c r="O370" s="45">
        <f>INDEX('Carbon Intensity - Nation'!B:B,MATCH(Network!K370,'Carbon Intensity - Nation'!A:A,0))*N370/1000</f>
        <v>1.0597102559999998</v>
      </c>
    </row>
    <row r="371" spans="1:15">
      <c r="A371" s="25">
        <v>370</v>
      </c>
      <c r="B371" s="2" t="s">
        <v>971</v>
      </c>
      <c r="C371" s="2" t="s">
        <v>58</v>
      </c>
      <c r="D371" s="2" t="s">
        <v>65</v>
      </c>
      <c r="E371" s="2" t="s">
        <v>208</v>
      </c>
      <c r="F371" s="2">
        <v>24</v>
      </c>
      <c r="G371" s="2" t="s">
        <v>972</v>
      </c>
      <c r="H371" s="2" t="s">
        <v>150</v>
      </c>
      <c r="I371" s="2">
        <v>89.29</v>
      </c>
      <c r="J371" s="2" t="s">
        <v>133</v>
      </c>
      <c r="K371" s="2" t="s">
        <v>14</v>
      </c>
      <c r="L371" s="43">
        <f>INDEX('KWh - Hardware'!B:B,MATCH(Network!D371,'KWh - Hardware'!A:A,0))*I371/100</f>
        <v>6.6967500000000004E-3</v>
      </c>
      <c r="M371" s="44">
        <f>INDEX('Carbon Intensity - Nation'!B:B,MATCH(Network!K371,'Carbon Intensity - Nation'!A:A,0))*L371</f>
        <v>2.33716575</v>
      </c>
      <c r="N371" s="44">
        <f t="shared" si="5"/>
        <v>4.8216600000000005</v>
      </c>
      <c r="O371" s="45">
        <f>INDEX('Carbon Intensity - Nation'!B:B,MATCH(Network!K371,'Carbon Intensity - Nation'!A:A,0))*N371/1000</f>
        <v>1.68275934</v>
      </c>
    </row>
    <row r="372" spans="1:15">
      <c r="A372" s="25">
        <v>371</v>
      </c>
      <c r="B372" s="2" t="s">
        <v>973</v>
      </c>
      <c r="C372" s="2" t="s">
        <v>71</v>
      </c>
      <c r="D372" s="2" t="s">
        <v>72</v>
      </c>
      <c r="E372" s="2" t="s">
        <v>333</v>
      </c>
      <c r="F372" s="2">
        <v>8</v>
      </c>
      <c r="G372" s="2" t="s">
        <v>974</v>
      </c>
      <c r="H372" s="2" t="s">
        <v>62</v>
      </c>
      <c r="I372" s="2">
        <v>90.48</v>
      </c>
      <c r="J372" s="2" t="s">
        <v>75</v>
      </c>
      <c r="K372" s="2" t="s">
        <v>17</v>
      </c>
      <c r="L372" s="43">
        <f>INDEX('KWh - Hardware'!B:B,MATCH(Network!D372,'KWh - Hardware'!A:A,0))*I372/100</f>
        <v>4.5240000000000002E-3</v>
      </c>
      <c r="M372" s="44">
        <f>INDEX('Carbon Intensity - Nation'!B:B,MATCH(Network!K372,'Carbon Intensity - Nation'!A:A,0))*L372</f>
        <v>0.9654216000000001</v>
      </c>
      <c r="N372" s="44">
        <f t="shared" si="5"/>
        <v>3.2572800000000002</v>
      </c>
      <c r="O372" s="45">
        <f>INDEX('Carbon Intensity - Nation'!B:B,MATCH(Network!K372,'Carbon Intensity - Nation'!A:A,0))*N372/1000</f>
        <v>0.69510355200000007</v>
      </c>
    </row>
    <row r="373" spans="1:15">
      <c r="A373" s="25">
        <v>372</v>
      </c>
      <c r="B373" s="2" t="s">
        <v>975</v>
      </c>
      <c r="C373" s="2" t="s">
        <v>71</v>
      </c>
      <c r="D373" s="2" t="s">
        <v>147</v>
      </c>
      <c r="E373" s="2" t="s">
        <v>243</v>
      </c>
      <c r="F373" s="2">
        <v>22</v>
      </c>
      <c r="G373" s="2" t="s">
        <v>976</v>
      </c>
      <c r="H373" s="2" t="s">
        <v>62</v>
      </c>
      <c r="I373" s="2">
        <v>91.36999999999999</v>
      </c>
      <c r="J373" s="2" t="s">
        <v>755</v>
      </c>
      <c r="K373" s="2" t="s">
        <v>26</v>
      </c>
      <c r="L373" s="43">
        <f>INDEX('KWh - Hardware'!B:B,MATCH(Network!D373,'KWh - Hardware'!A:A,0))*I373/100</f>
        <v>6.8527499999999986E-3</v>
      </c>
      <c r="M373" s="44">
        <f>INDEX('Carbon Intensity - Nation'!B:B,MATCH(Network!K373,'Carbon Intensity - Nation'!A:A,0))*L373</f>
        <v>1.5624269999999998</v>
      </c>
      <c r="N373" s="44">
        <f t="shared" si="5"/>
        <v>4.9339799999999991</v>
      </c>
      <c r="O373" s="45">
        <f>INDEX('Carbon Intensity - Nation'!B:B,MATCH(Network!K373,'Carbon Intensity - Nation'!A:A,0))*N373/1000</f>
        <v>1.1249474399999999</v>
      </c>
    </row>
    <row r="374" spans="1:15">
      <c r="A374" s="25">
        <v>373</v>
      </c>
      <c r="B374" s="2" t="s">
        <v>977</v>
      </c>
      <c r="C374" s="2" t="s">
        <v>71</v>
      </c>
      <c r="D374" s="2" t="s">
        <v>147</v>
      </c>
      <c r="E374" s="2" t="s">
        <v>199</v>
      </c>
      <c r="F374" s="2">
        <v>13</v>
      </c>
      <c r="G374" s="2" t="s">
        <v>978</v>
      </c>
      <c r="H374" s="2" t="s">
        <v>62</v>
      </c>
      <c r="I374" s="2">
        <v>91.96</v>
      </c>
      <c r="J374" s="2" t="s">
        <v>755</v>
      </c>
      <c r="K374" s="2" t="s">
        <v>26</v>
      </c>
      <c r="L374" s="43">
        <f>INDEX('KWh - Hardware'!B:B,MATCH(Network!D374,'KWh - Hardware'!A:A,0))*I374/100</f>
        <v>6.8969999999999995E-3</v>
      </c>
      <c r="M374" s="44">
        <f>INDEX('Carbon Intensity - Nation'!B:B,MATCH(Network!K374,'Carbon Intensity - Nation'!A:A,0))*L374</f>
        <v>1.5725159999999998</v>
      </c>
      <c r="N374" s="44">
        <f t="shared" si="5"/>
        <v>4.9658399999999991</v>
      </c>
      <c r="O374" s="45">
        <f>INDEX('Carbon Intensity - Nation'!B:B,MATCH(Network!K374,'Carbon Intensity - Nation'!A:A,0))*N374/1000</f>
        <v>1.1322115199999998</v>
      </c>
    </row>
    <row r="375" spans="1:15">
      <c r="A375" s="25">
        <v>374</v>
      </c>
      <c r="B375" s="2" t="s">
        <v>979</v>
      </c>
      <c r="C375" s="2" t="s">
        <v>71</v>
      </c>
      <c r="D375" s="2" t="s">
        <v>147</v>
      </c>
      <c r="E375" s="2" t="s">
        <v>243</v>
      </c>
      <c r="F375" s="2">
        <v>21</v>
      </c>
      <c r="G375" s="2" t="s">
        <v>980</v>
      </c>
      <c r="H375" s="2" t="s">
        <v>62</v>
      </c>
      <c r="I375" s="2">
        <v>91.36999999999999</v>
      </c>
      <c r="J375" s="2" t="s">
        <v>755</v>
      </c>
      <c r="K375" s="2" t="s">
        <v>26</v>
      </c>
      <c r="L375" s="43">
        <f>INDEX('KWh - Hardware'!B:B,MATCH(Network!D375,'KWh - Hardware'!A:A,0))*I375/100</f>
        <v>6.8527499999999986E-3</v>
      </c>
      <c r="M375" s="44">
        <f>INDEX('Carbon Intensity - Nation'!B:B,MATCH(Network!K375,'Carbon Intensity - Nation'!A:A,0))*L375</f>
        <v>1.5624269999999998</v>
      </c>
      <c r="N375" s="44">
        <f t="shared" si="5"/>
        <v>4.9339799999999991</v>
      </c>
      <c r="O375" s="45">
        <f>INDEX('Carbon Intensity - Nation'!B:B,MATCH(Network!K375,'Carbon Intensity - Nation'!A:A,0))*N375/1000</f>
        <v>1.1249474399999999</v>
      </c>
    </row>
    <row r="376" spans="1:15">
      <c r="A376" s="25">
        <v>375</v>
      </c>
      <c r="B376" s="2" t="s">
        <v>981</v>
      </c>
      <c r="C376" s="2" t="s">
        <v>71</v>
      </c>
      <c r="D376" s="2" t="s">
        <v>147</v>
      </c>
      <c r="E376" s="2" t="s">
        <v>205</v>
      </c>
      <c r="F376" s="2">
        <v>14</v>
      </c>
      <c r="G376" s="2" t="s">
        <v>982</v>
      </c>
      <c r="H376" s="2" t="s">
        <v>150</v>
      </c>
      <c r="I376" s="2">
        <v>91.67</v>
      </c>
      <c r="J376" s="2" t="s">
        <v>755</v>
      </c>
      <c r="K376" s="2" t="s">
        <v>26</v>
      </c>
      <c r="L376" s="43">
        <f>INDEX('KWh - Hardware'!B:B,MATCH(Network!D376,'KWh - Hardware'!A:A,0))*I376/100</f>
        <v>6.8752499999999994E-3</v>
      </c>
      <c r="M376" s="44">
        <f>INDEX('Carbon Intensity - Nation'!B:B,MATCH(Network!K376,'Carbon Intensity - Nation'!A:A,0))*L376</f>
        <v>1.5675569999999999</v>
      </c>
      <c r="N376" s="44">
        <f t="shared" si="5"/>
        <v>4.9501799999999996</v>
      </c>
      <c r="O376" s="45">
        <f>INDEX('Carbon Intensity - Nation'!B:B,MATCH(Network!K376,'Carbon Intensity - Nation'!A:A,0))*N376/1000</f>
        <v>1.12864104</v>
      </c>
    </row>
    <row r="377" spans="1:15">
      <c r="A377" s="25">
        <v>376</v>
      </c>
      <c r="B377" s="2" t="s">
        <v>983</v>
      </c>
      <c r="C377" s="2" t="s">
        <v>71</v>
      </c>
      <c r="D377" s="2" t="s">
        <v>147</v>
      </c>
      <c r="E377" s="2" t="s">
        <v>243</v>
      </c>
      <c r="F377" s="2">
        <v>15</v>
      </c>
      <c r="G377" s="2" t="s">
        <v>984</v>
      </c>
      <c r="H377" s="2" t="s">
        <v>81</v>
      </c>
      <c r="I377" s="2">
        <v>91.96</v>
      </c>
      <c r="J377" s="2" t="s">
        <v>755</v>
      </c>
      <c r="K377" s="2" t="s">
        <v>26</v>
      </c>
      <c r="L377" s="43">
        <f>INDEX('KWh - Hardware'!B:B,MATCH(Network!D377,'KWh - Hardware'!A:A,0))*I377/100</f>
        <v>6.8969999999999995E-3</v>
      </c>
      <c r="M377" s="44">
        <f>INDEX('Carbon Intensity - Nation'!B:B,MATCH(Network!K377,'Carbon Intensity - Nation'!A:A,0))*L377</f>
        <v>1.5725159999999998</v>
      </c>
      <c r="N377" s="44">
        <f t="shared" si="5"/>
        <v>4.9658399999999991</v>
      </c>
      <c r="O377" s="45">
        <f>INDEX('Carbon Intensity - Nation'!B:B,MATCH(Network!K377,'Carbon Intensity - Nation'!A:A,0))*N377/1000</f>
        <v>1.1322115199999998</v>
      </c>
    </row>
    <row r="378" spans="1:15">
      <c r="A378" s="25">
        <v>377</v>
      </c>
      <c r="B378" s="2" t="s">
        <v>985</v>
      </c>
      <c r="C378" s="2" t="s">
        <v>71</v>
      </c>
      <c r="D378" s="2" t="s">
        <v>147</v>
      </c>
      <c r="E378" s="2" t="s">
        <v>205</v>
      </c>
      <c r="F378" s="2">
        <v>18</v>
      </c>
      <c r="G378" s="2" t="s">
        <v>986</v>
      </c>
      <c r="H378" s="2" t="s">
        <v>250</v>
      </c>
      <c r="I378" s="2">
        <v>91.67</v>
      </c>
      <c r="J378" s="2" t="s">
        <v>755</v>
      </c>
      <c r="K378" s="2" t="s">
        <v>26</v>
      </c>
      <c r="L378" s="43">
        <f>INDEX('KWh - Hardware'!B:B,MATCH(Network!D378,'KWh - Hardware'!A:A,0))*I378/100</f>
        <v>6.8752499999999994E-3</v>
      </c>
      <c r="M378" s="44">
        <f>INDEX('Carbon Intensity - Nation'!B:B,MATCH(Network!K378,'Carbon Intensity - Nation'!A:A,0))*L378</f>
        <v>1.5675569999999999</v>
      </c>
      <c r="N378" s="44">
        <f t="shared" si="5"/>
        <v>4.9501799999999996</v>
      </c>
      <c r="O378" s="45">
        <f>INDEX('Carbon Intensity - Nation'!B:B,MATCH(Network!K378,'Carbon Intensity - Nation'!A:A,0))*N378/1000</f>
        <v>1.12864104</v>
      </c>
    </row>
    <row r="379" spans="1:15">
      <c r="A379" s="25">
        <v>378</v>
      </c>
      <c r="B379" s="2" t="s">
        <v>987</v>
      </c>
      <c r="C379" s="2" t="s">
        <v>71</v>
      </c>
      <c r="D379" s="2" t="s">
        <v>147</v>
      </c>
      <c r="E379" s="2" t="s">
        <v>786</v>
      </c>
      <c r="F379" s="2">
        <v>18</v>
      </c>
      <c r="G379" s="2" t="s">
        <v>972</v>
      </c>
      <c r="H379" s="2" t="s">
        <v>109</v>
      </c>
      <c r="I379" s="2">
        <v>91.67</v>
      </c>
      <c r="J379" s="2" t="s">
        <v>755</v>
      </c>
      <c r="K379" s="2" t="s">
        <v>26</v>
      </c>
      <c r="L379" s="43">
        <f>INDEX('KWh - Hardware'!B:B,MATCH(Network!D379,'KWh - Hardware'!A:A,0))*I379/100</f>
        <v>6.8752499999999994E-3</v>
      </c>
      <c r="M379" s="44">
        <f>INDEX('Carbon Intensity - Nation'!B:B,MATCH(Network!K379,'Carbon Intensity - Nation'!A:A,0))*L379</f>
        <v>1.5675569999999999</v>
      </c>
      <c r="N379" s="44">
        <f t="shared" si="5"/>
        <v>4.9501799999999996</v>
      </c>
      <c r="O379" s="45">
        <f>INDEX('Carbon Intensity - Nation'!B:B,MATCH(Network!K379,'Carbon Intensity - Nation'!A:A,0))*N379/1000</f>
        <v>1.12864104</v>
      </c>
    </row>
    <row r="380" spans="1:15">
      <c r="A380" s="25">
        <v>379</v>
      </c>
      <c r="B380" s="2" t="s">
        <v>988</v>
      </c>
      <c r="C380" s="2" t="s">
        <v>71</v>
      </c>
      <c r="D380" s="2" t="s">
        <v>147</v>
      </c>
      <c r="E380" s="2" t="s">
        <v>354</v>
      </c>
      <c r="F380" s="2">
        <v>12</v>
      </c>
      <c r="G380" s="2" t="s">
        <v>989</v>
      </c>
      <c r="H380" s="2" t="s">
        <v>62</v>
      </c>
      <c r="I380" s="2">
        <v>91.96</v>
      </c>
      <c r="J380" s="2" t="s">
        <v>755</v>
      </c>
      <c r="K380" s="2" t="s">
        <v>26</v>
      </c>
      <c r="L380" s="43">
        <f>INDEX('KWh - Hardware'!B:B,MATCH(Network!D380,'KWh - Hardware'!A:A,0))*I380/100</f>
        <v>6.8969999999999995E-3</v>
      </c>
      <c r="M380" s="44">
        <f>INDEX('Carbon Intensity - Nation'!B:B,MATCH(Network!K380,'Carbon Intensity - Nation'!A:A,0))*L380</f>
        <v>1.5725159999999998</v>
      </c>
      <c r="N380" s="44">
        <f t="shared" si="5"/>
        <v>4.9658399999999991</v>
      </c>
      <c r="O380" s="45">
        <f>INDEX('Carbon Intensity - Nation'!B:B,MATCH(Network!K380,'Carbon Intensity - Nation'!A:A,0))*N380/1000</f>
        <v>1.1322115199999998</v>
      </c>
    </row>
    <row r="381" spans="1:15">
      <c r="A381" s="25">
        <v>380</v>
      </c>
      <c r="B381" s="2" t="s">
        <v>990</v>
      </c>
      <c r="C381" s="2" t="s">
        <v>58</v>
      </c>
      <c r="D381" s="2" t="s">
        <v>65</v>
      </c>
      <c r="E381" s="2" t="s">
        <v>430</v>
      </c>
      <c r="F381" s="2">
        <v>17</v>
      </c>
      <c r="G381" s="2" t="s">
        <v>991</v>
      </c>
      <c r="H381" s="2" t="s">
        <v>85</v>
      </c>
      <c r="I381" s="2">
        <v>90.48</v>
      </c>
      <c r="J381" s="2" t="s">
        <v>952</v>
      </c>
      <c r="K381" s="2" t="s">
        <v>13</v>
      </c>
      <c r="L381" s="43">
        <f>INDEX('KWh - Hardware'!B:B,MATCH(Network!D381,'KWh - Hardware'!A:A,0))*I381/100</f>
        <v>6.7859999999999995E-3</v>
      </c>
      <c r="M381" s="44">
        <f>INDEX('Carbon Intensity - Nation'!B:B,MATCH(Network!K381,'Carbon Intensity - Nation'!A:A,0))*L381</f>
        <v>0.34676459999999998</v>
      </c>
      <c r="N381" s="44">
        <f t="shared" si="5"/>
        <v>4.8859199999999996</v>
      </c>
      <c r="O381" s="45">
        <f>INDEX('Carbon Intensity - Nation'!B:B,MATCH(Network!K381,'Carbon Intensity - Nation'!A:A,0))*N381/1000</f>
        <v>0.24967051199999998</v>
      </c>
    </row>
    <row r="382" spans="1:15">
      <c r="A382" s="25">
        <v>381</v>
      </c>
      <c r="B382" s="2" t="s">
        <v>992</v>
      </c>
      <c r="C382" s="2" t="s">
        <v>71</v>
      </c>
      <c r="D382" s="2" t="s">
        <v>147</v>
      </c>
      <c r="E382" s="2" t="s">
        <v>640</v>
      </c>
      <c r="F382" s="2">
        <v>17</v>
      </c>
      <c r="G382" s="2" t="s">
        <v>993</v>
      </c>
      <c r="H382" s="2" t="s">
        <v>68</v>
      </c>
      <c r="I382" s="2">
        <v>91.07</v>
      </c>
      <c r="J382" s="2" t="s">
        <v>519</v>
      </c>
      <c r="K382" s="2" t="s">
        <v>27</v>
      </c>
      <c r="L382" s="43">
        <f>INDEX('KWh - Hardware'!B:B,MATCH(Network!D382,'KWh - Hardware'!A:A,0))*I382/100</f>
        <v>6.8302499999999986E-3</v>
      </c>
      <c r="M382" s="44">
        <f>INDEX('Carbon Intensity - Nation'!B:B,MATCH(Network!K382,'Carbon Intensity - Nation'!A:A,0))*L382</f>
        <v>2.6334267933749995</v>
      </c>
      <c r="N382" s="44">
        <f t="shared" si="5"/>
        <v>4.9177799999999987</v>
      </c>
      <c r="O382" s="45">
        <f>INDEX('Carbon Intensity - Nation'!B:B,MATCH(Network!K382,'Carbon Intensity - Nation'!A:A,0))*N382/1000</f>
        <v>1.8960672912299994</v>
      </c>
    </row>
    <row r="383" spans="1:15">
      <c r="A383" s="25">
        <v>382</v>
      </c>
      <c r="B383" s="2" t="s">
        <v>994</v>
      </c>
      <c r="C383" s="2" t="s">
        <v>71</v>
      </c>
      <c r="D383" s="2" t="s">
        <v>147</v>
      </c>
      <c r="E383" s="2" t="s">
        <v>127</v>
      </c>
      <c r="F383" s="2">
        <v>13</v>
      </c>
      <c r="G383" s="2" t="s">
        <v>995</v>
      </c>
      <c r="H383" s="2" t="s">
        <v>150</v>
      </c>
      <c r="I383" s="2">
        <v>91.07</v>
      </c>
      <c r="J383" s="2" t="s">
        <v>133</v>
      </c>
      <c r="K383" s="2" t="s">
        <v>14</v>
      </c>
      <c r="L383" s="43">
        <f>INDEX('KWh - Hardware'!B:B,MATCH(Network!D383,'KWh - Hardware'!A:A,0))*I383/100</f>
        <v>6.8302499999999986E-3</v>
      </c>
      <c r="M383" s="44">
        <f>INDEX('Carbon Intensity - Nation'!B:B,MATCH(Network!K383,'Carbon Intensity - Nation'!A:A,0))*L383</f>
        <v>2.3837572499999995</v>
      </c>
      <c r="N383" s="44">
        <f t="shared" si="5"/>
        <v>4.9177799999999987</v>
      </c>
      <c r="O383" s="45">
        <f>INDEX('Carbon Intensity - Nation'!B:B,MATCH(Network!K383,'Carbon Intensity - Nation'!A:A,0))*N383/1000</f>
        <v>1.7163052199999995</v>
      </c>
    </row>
    <row r="384" spans="1:15">
      <c r="A384" s="25">
        <v>383</v>
      </c>
      <c r="B384" s="2" t="s">
        <v>996</v>
      </c>
      <c r="C384" s="2" t="s">
        <v>58</v>
      </c>
      <c r="D384" s="2" t="s">
        <v>65</v>
      </c>
      <c r="E384" s="2" t="s">
        <v>208</v>
      </c>
      <c r="F384" s="2">
        <v>22</v>
      </c>
      <c r="G384" s="2" t="s">
        <v>997</v>
      </c>
      <c r="H384" s="2" t="s">
        <v>137</v>
      </c>
      <c r="I384" s="2">
        <v>91.96</v>
      </c>
      <c r="J384" s="2" t="s">
        <v>133</v>
      </c>
      <c r="K384" s="2" t="s">
        <v>14</v>
      </c>
      <c r="L384" s="43">
        <f>INDEX('KWh - Hardware'!B:B,MATCH(Network!D384,'KWh - Hardware'!A:A,0))*I384/100</f>
        <v>6.8969999999999995E-3</v>
      </c>
      <c r="M384" s="44">
        <f>INDEX('Carbon Intensity - Nation'!B:B,MATCH(Network!K384,'Carbon Intensity - Nation'!A:A,0))*L384</f>
        <v>2.4070529999999999</v>
      </c>
      <c r="N384" s="44">
        <f t="shared" si="5"/>
        <v>4.9658399999999991</v>
      </c>
      <c r="O384" s="45">
        <f>INDEX('Carbon Intensity - Nation'!B:B,MATCH(Network!K384,'Carbon Intensity - Nation'!A:A,0))*N384/1000</f>
        <v>1.7330781599999998</v>
      </c>
    </row>
    <row r="385" spans="1:15">
      <c r="A385" s="25">
        <v>384</v>
      </c>
      <c r="B385" s="2" t="s">
        <v>998</v>
      </c>
      <c r="C385" s="2" t="s">
        <v>58</v>
      </c>
      <c r="D385" s="2" t="s">
        <v>812</v>
      </c>
      <c r="E385" s="2" t="s">
        <v>73</v>
      </c>
      <c r="F385" s="2">
        <v>4</v>
      </c>
      <c r="G385" s="2" t="s">
        <v>999</v>
      </c>
      <c r="H385" s="2" t="s">
        <v>62</v>
      </c>
      <c r="I385" s="2">
        <v>91.96</v>
      </c>
      <c r="J385" s="2" t="s">
        <v>75</v>
      </c>
      <c r="K385" s="2" t="s">
        <v>17</v>
      </c>
      <c r="L385" s="43">
        <f>INDEX('KWh - Hardware'!B:B,MATCH(Network!D385,'KWh - Hardware'!A:A,0))*I385/100</f>
        <v>6.8969999999999995E-3</v>
      </c>
      <c r="M385" s="44">
        <f>INDEX('Carbon Intensity - Nation'!B:B,MATCH(Network!K385,'Carbon Intensity - Nation'!A:A,0))*L385</f>
        <v>1.4718198</v>
      </c>
      <c r="N385" s="44">
        <f t="shared" si="5"/>
        <v>4.9658399999999991</v>
      </c>
      <c r="O385" s="45">
        <f>INDEX('Carbon Intensity - Nation'!B:B,MATCH(Network!K385,'Carbon Intensity - Nation'!A:A,0))*N385/1000</f>
        <v>1.0597102559999998</v>
      </c>
    </row>
    <row r="386" spans="1:15">
      <c r="A386" s="25">
        <v>385</v>
      </c>
      <c r="B386" s="2" t="s">
        <v>1000</v>
      </c>
      <c r="C386" s="2" t="s">
        <v>71</v>
      </c>
      <c r="D386" s="2" t="s">
        <v>147</v>
      </c>
      <c r="E386" s="2" t="s">
        <v>318</v>
      </c>
      <c r="F386" s="2">
        <v>24</v>
      </c>
      <c r="G386" s="2" t="s">
        <v>1001</v>
      </c>
      <c r="H386" s="2" t="s">
        <v>109</v>
      </c>
      <c r="I386" s="2">
        <v>90.77</v>
      </c>
      <c r="J386" s="2" t="s">
        <v>239</v>
      </c>
      <c r="K386" s="2" t="s">
        <v>14</v>
      </c>
      <c r="L386" s="43">
        <f>INDEX('KWh - Hardware'!B:B,MATCH(Network!D386,'KWh - Hardware'!A:A,0))*I386/100</f>
        <v>6.8077499999999987E-3</v>
      </c>
      <c r="M386" s="44">
        <f>INDEX('Carbon Intensity - Nation'!B:B,MATCH(Network!K386,'Carbon Intensity - Nation'!A:A,0))*L386</f>
        <v>2.3759047499999997</v>
      </c>
      <c r="N386" s="44">
        <f t="shared" si="5"/>
        <v>4.9015799999999992</v>
      </c>
      <c r="O386" s="45">
        <f>INDEX('Carbon Intensity - Nation'!B:B,MATCH(Network!K386,'Carbon Intensity - Nation'!A:A,0))*N386/1000</f>
        <v>1.7106514199999996</v>
      </c>
    </row>
    <row r="387" spans="1:15">
      <c r="A387" s="25">
        <v>386</v>
      </c>
      <c r="B387" s="2" t="s">
        <v>1002</v>
      </c>
      <c r="C387" s="2" t="s">
        <v>71</v>
      </c>
      <c r="D387" s="2" t="s">
        <v>147</v>
      </c>
      <c r="E387" s="2" t="s">
        <v>1003</v>
      </c>
      <c r="F387" s="2">
        <v>25</v>
      </c>
      <c r="G387" s="2" t="s">
        <v>1004</v>
      </c>
      <c r="H387" s="2" t="s">
        <v>1005</v>
      </c>
      <c r="I387" s="2">
        <v>91.67</v>
      </c>
      <c r="J387" s="2" t="s">
        <v>239</v>
      </c>
      <c r="K387" s="2" t="s">
        <v>14</v>
      </c>
      <c r="L387" s="43">
        <f>INDEX('KWh - Hardware'!B:B,MATCH(Network!D387,'KWh - Hardware'!A:A,0))*I387/100</f>
        <v>6.8752499999999994E-3</v>
      </c>
      <c r="M387" s="44">
        <f>INDEX('Carbon Intensity - Nation'!B:B,MATCH(Network!K387,'Carbon Intensity - Nation'!A:A,0))*L387</f>
        <v>2.39946225</v>
      </c>
      <c r="N387" s="44">
        <f t="shared" ref="N387:N434" si="6">L387*24*30</f>
        <v>4.9501799999999996</v>
      </c>
      <c r="O387" s="45">
        <f>INDEX('Carbon Intensity - Nation'!B:B,MATCH(Network!K387,'Carbon Intensity - Nation'!A:A,0))*N387/1000</f>
        <v>1.7276128199999998</v>
      </c>
    </row>
    <row r="388" spans="1:15">
      <c r="A388" s="25">
        <v>387</v>
      </c>
      <c r="B388" s="2" t="s">
        <v>1006</v>
      </c>
      <c r="C388" s="2" t="s">
        <v>71</v>
      </c>
      <c r="D388" s="2" t="s">
        <v>147</v>
      </c>
      <c r="E388" s="2" t="s">
        <v>154</v>
      </c>
      <c r="F388" s="2">
        <v>11</v>
      </c>
      <c r="G388" s="2" t="s">
        <v>1007</v>
      </c>
      <c r="H388" s="2" t="s">
        <v>68</v>
      </c>
      <c r="I388" s="2">
        <v>91.67</v>
      </c>
      <c r="J388" s="2" t="s">
        <v>1008</v>
      </c>
      <c r="K388" s="2" t="s">
        <v>27</v>
      </c>
      <c r="L388" s="43">
        <f>INDEX('KWh - Hardware'!B:B,MATCH(Network!D388,'KWh - Hardware'!A:A,0))*I388/100</f>
        <v>6.8752499999999994E-3</v>
      </c>
      <c r="M388" s="44">
        <f>INDEX('Carbon Intensity - Nation'!B:B,MATCH(Network!K388,'Carbon Intensity - Nation'!A:A,0))*L388</f>
        <v>2.6507767008749998</v>
      </c>
      <c r="N388" s="44">
        <f t="shared" si="6"/>
        <v>4.9501799999999996</v>
      </c>
      <c r="O388" s="45">
        <f>INDEX('Carbon Intensity - Nation'!B:B,MATCH(Network!K388,'Carbon Intensity - Nation'!A:A,0))*N388/1000</f>
        <v>1.9085592246299998</v>
      </c>
    </row>
    <row r="389" spans="1:15">
      <c r="A389" s="25">
        <v>388</v>
      </c>
      <c r="B389" s="2" t="s">
        <v>1009</v>
      </c>
      <c r="C389" s="2" t="s">
        <v>71</v>
      </c>
      <c r="D389" s="2" t="s">
        <v>147</v>
      </c>
      <c r="E389" s="2" t="s">
        <v>199</v>
      </c>
      <c r="F389" s="2">
        <v>25</v>
      </c>
      <c r="G389" s="2" t="s">
        <v>1010</v>
      </c>
      <c r="H389" s="2" t="s">
        <v>62</v>
      </c>
      <c r="I389" s="2">
        <v>91.96</v>
      </c>
      <c r="J389" s="2" t="s">
        <v>239</v>
      </c>
      <c r="K389" s="2" t="s">
        <v>14</v>
      </c>
      <c r="L389" s="43">
        <f>INDEX('KWh - Hardware'!B:B,MATCH(Network!D389,'KWh - Hardware'!A:A,0))*I389/100</f>
        <v>6.8969999999999995E-3</v>
      </c>
      <c r="M389" s="44">
        <f>INDEX('Carbon Intensity - Nation'!B:B,MATCH(Network!K389,'Carbon Intensity - Nation'!A:A,0))*L389</f>
        <v>2.4070529999999999</v>
      </c>
      <c r="N389" s="44">
        <f t="shared" si="6"/>
        <v>4.9658399999999991</v>
      </c>
      <c r="O389" s="45">
        <f>INDEX('Carbon Intensity - Nation'!B:B,MATCH(Network!K389,'Carbon Intensity - Nation'!A:A,0))*N389/1000</f>
        <v>1.7330781599999998</v>
      </c>
    </row>
    <row r="390" spans="1:15">
      <c r="A390" s="25">
        <v>389</v>
      </c>
      <c r="B390" s="2" t="s">
        <v>1011</v>
      </c>
      <c r="C390" s="2" t="s">
        <v>71</v>
      </c>
      <c r="D390" s="2" t="s">
        <v>147</v>
      </c>
      <c r="E390" s="2" t="s">
        <v>113</v>
      </c>
      <c r="F390" s="2">
        <v>22</v>
      </c>
      <c r="G390" s="2" t="s">
        <v>1012</v>
      </c>
      <c r="H390" s="2" t="s">
        <v>132</v>
      </c>
      <c r="I390" s="2">
        <v>91.36999999999999</v>
      </c>
      <c r="J390" s="2" t="s">
        <v>239</v>
      </c>
      <c r="K390" s="2" t="s">
        <v>14</v>
      </c>
      <c r="L390" s="43">
        <f>INDEX('KWh - Hardware'!B:B,MATCH(Network!D390,'KWh - Hardware'!A:A,0))*I390/100</f>
        <v>6.8527499999999986E-3</v>
      </c>
      <c r="M390" s="44">
        <f>INDEX('Carbon Intensity - Nation'!B:B,MATCH(Network!K390,'Carbon Intensity - Nation'!A:A,0))*L390</f>
        <v>2.3916097499999993</v>
      </c>
      <c r="N390" s="44">
        <f t="shared" si="6"/>
        <v>4.9339799999999991</v>
      </c>
      <c r="O390" s="45">
        <f>INDEX('Carbon Intensity - Nation'!B:B,MATCH(Network!K390,'Carbon Intensity - Nation'!A:A,0))*N390/1000</f>
        <v>1.7219590199999997</v>
      </c>
    </row>
    <row r="391" spans="1:15">
      <c r="A391" s="25">
        <v>390</v>
      </c>
      <c r="B391" s="2" t="s">
        <v>1013</v>
      </c>
      <c r="C391" s="2" t="s">
        <v>71</v>
      </c>
      <c r="D391" s="2" t="s">
        <v>147</v>
      </c>
      <c r="E391" s="2" t="s">
        <v>154</v>
      </c>
      <c r="F391" s="2">
        <v>25</v>
      </c>
      <c r="G391" s="2" t="s">
        <v>1014</v>
      </c>
      <c r="H391" s="2" t="s">
        <v>62</v>
      </c>
      <c r="I391" s="2">
        <v>91.36999999999999</v>
      </c>
      <c r="J391" s="2" t="s">
        <v>239</v>
      </c>
      <c r="K391" s="2" t="s">
        <v>14</v>
      </c>
      <c r="L391" s="43">
        <f>INDEX('KWh - Hardware'!B:B,MATCH(Network!D391,'KWh - Hardware'!A:A,0))*I391/100</f>
        <v>6.8527499999999986E-3</v>
      </c>
      <c r="M391" s="44">
        <f>INDEX('Carbon Intensity - Nation'!B:B,MATCH(Network!K391,'Carbon Intensity - Nation'!A:A,0))*L391</f>
        <v>2.3916097499999993</v>
      </c>
      <c r="N391" s="44">
        <f t="shared" si="6"/>
        <v>4.9339799999999991</v>
      </c>
      <c r="O391" s="45">
        <f>INDEX('Carbon Intensity - Nation'!B:B,MATCH(Network!K391,'Carbon Intensity - Nation'!A:A,0))*N391/1000</f>
        <v>1.7219590199999997</v>
      </c>
    </row>
    <row r="392" spans="1:15">
      <c r="A392" s="25">
        <v>391</v>
      </c>
      <c r="B392" s="2" t="s">
        <v>1015</v>
      </c>
      <c r="C392" s="2" t="s">
        <v>71</v>
      </c>
      <c r="D392" s="2" t="s">
        <v>147</v>
      </c>
      <c r="E392" s="2" t="s">
        <v>318</v>
      </c>
      <c r="F392" s="2">
        <v>24</v>
      </c>
      <c r="G392" s="2" t="s">
        <v>1016</v>
      </c>
      <c r="H392" s="2" t="s">
        <v>132</v>
      </c>
      <c r="I392" s="2">
        <v>91.96</v>
      </c>
      <c r="J392" s="2" t="s">
        <v>239</v>
      </c>
      <c r="K392" s="2" t="s">
        <v>14</v>
      </c>
      <c r="L392" s="43">
        <f>INDEX('KWh - Hardware'!B:B,MATCH(Network!D392,'KWh - Hardware'!A:A,0))*I392/100</f>
        <v>6.8969999999999995E-3</v>
      </c>
      <c r="M392" s="44">
        <f>INDEX('Carbon Intensity - Nation'!B:B,MATCH(Network!K392,'Carbon Intensity - Nation'!A:A,0))*L392</f>
        <v>2.4070529999999999</v>
      </c>
      <c r="N392" s="44">
        <f t="shared" si="6"/>
        <v>4.9658399999999991</v>
      </c>
      <c r="O392" s="45">
        <f>INDEX('Carbon Intensity - Nation'!B:B,MATCH(Network!K392,'Carbon Intensity - Nation'!A:A,0))*N392/1000</f>
        <v>1.7330781599999998</v>
      </c>
    </row>
    <row r="393" spans="1:15">
      <c r="A393" s="25">
        <v>392</v>
      </c>
      <c r="B393" s="2" t="s">
        <v>1017</v>
      </c>
      <c r="C393" s="2" t="s">
        <v>71</v>
      </c>
      <c r="D393" s="2" t="s">
        <v>147</v>
      </c>
      <c r="E393" s="2" t="s">
        <v>581</v>
      </c>
      <c r="F393" s="2">
        <v>25</v>
      </c>
      <c r="G393" s="2" t="s">
        <v>1018</v>
      </c>
      <c r="H393" s="2" t="s">
        <v>62</v>
      </c>
      <c r="I393" s="2">
        <v>89.88000000000001</v>
      </c>
      <c r="J393" s="2" t="s">
        <v>239</v>
      </c>
      <c r="K393" s="2" t="s">
        <v>14</v>
      </c>
      <c r="L393" s="43">
        <f>INDEX('KWh - Hardware'!B:B,MATCH(Network!D393,'KWh - Hardware'!A:A,0))*I393/100</f>
        <v>6.7410000000000005E-3</v>
      </c>
      <c r="M393" s="44">
        <f>INDEX('Carbon Intensity - Nation'!B:B,MATCH(Network!K393,'Carbon Intensity - Nation'!A:A,0))*L393</f>
        <v>2.3526090000000002</v>
      </c>
      <c r="N393" s="44">
        <f t="shared" si="6"/>
        <v>4.8535200000000005</v>
      </c>
      <c r="O393" s="45">
        <f>INDEX('Carbon Intensity - Nation'!B:B,MATCH(Network!K393,'Carbon Intensity - Nation'!A:A,0))*N393/1000</f>
        <v>1.6938784800000002</v>
      </c>
    </row>
    <row r="394" spans="1:15">
      <c r="A394" s="25">
        <v>393</v>
      </c>
      <c r="B394" s="2" t="s">
        <v>1019</v>
      </c>
      <c r="C394" s="2" t="s">
        <v>71</v>
      </c>
      <c r="D394" s="2" t="s">
        <v>147</v>
      </c>
      <c r="E394" s="2" t="s">
        <v>318</v>
      </c>
      <c r="F394" s="2">
        <v>23</v>
      </c>
      <c r="G394" s="2" t="s">
        <v>1020</v>
      </c>
      <c r="H394" s="2" t="s">
        <v>62</v>
      </c>
      <c r="I394" s="2">
        <v>91.96</v>
      </c>
      <c r="J394" s="2" t="s">
        <v>239</v>
      </c>
      <c r="K394" s="2" t="s">
        <v>14</v>
      </c>
      <c r="L394" s="43">
        <f>INDEX('KWh - Hardware'!B:B,MATCH(Network!D394,'KWh - Hardware'!A:A,0))*I394/100</f>
        <v>6.8969999999999995E-3</v>
      </c>
      <c r="M394" s="44">
        <f>INDEX('Carbon Intensity - Nation'!B:B,MATCH(Network!K394,'Carbon Intensity - Nation'!A:A,0))*L394</f>
        <v>2.4070529999999999</v>
      </c>
      <c r="N394" s="44">
        <f t="shared" si="6"/>
        <v>4.9658399999999991</v>
      </c>
      <c r="O394" s="45">
        <f>INDEX('Carbon Intensity - Nation'!B:B,MATCH(Network!K394,'Carbon Intensity - Nation'!A:A,0))*N394/1000</f>
        <v>1.7330781599999998</v>
      </c>
    </row>
    <row r="395" spans="1:15">
      <c r="A395" s="25">
        <v>394</v>
      </c>
      <c r="B395" s="2" t="s">
        <v>1021</v>
      </c>
      <c r="C395" s="2" t="s">
        <v>71</v>
      </c>
      <c r="D395" s="2" t="s">
        <v>147</v>
      </c>
      <c r="E395" s="2" t="s">
        <v>199</v>
      </c>
      <c r="F395" s="2">
        <v>17</v>
      </c>
      <c r="G395" s="2" t="s">
        <v>1022</v>
      </c>
      <c r="H395" s="2" t="s">
        <v>62</v>
      </c>
      <c r="I395" s="2">
        <v>91.67</v>
      </c>
      <c r="J395" s="2" t="s">
        <v>239</v>
      </c>
      <c r="K395" s="2" t="s">
        <v>14</v>
      </c>
      <c r="L395" s="43">
        <f>INDEX('KWh - Hardware'!B:B,MATCH(Network!D395,'KWh - Hardware'!A:A,0))*I395/100</f>
        <v>6.8752499999999994E-3</v>
      </c>
      <c r="M395" s="44">
        <f>INDEX('Carbon Intensity - Nation'!B:B,MATCH(Network!K395,'Carbon Intensity - Nation'!A:A,0))*L395</f>
        <v>2.39946225</v>
      </c>
      <c r="N395" s="44">
        <f t="shared" si="6"/>
        <v>4.9501799999999996</v>
      </c>
      <c r="O395" s="45">
        <f>INDEX('Carbon Intensity - Nation'!B:B,MATCH(Network!K395,'Carbon Intensity - Nation'!A:A,0))*N395/1000</f>
        <v>1.7276128199999998</v>
      </c>
    </row>
    <row r="396" spans="1:15">
      <c r="A396" s="25">
        <v>395</v>
      </c>
      <c r="B396" s="2" t="s">
        <v>1023</v>
      </c>
      <c r="C396" s="2" t="s">
        <v>71</v>
      </c>
      <c r="D396" s="2" t="s">
        <v>147</v>
      </c>
      <c r="E396" s="2" t="s">
        <v>581</v>
      </c>
      <c r="F396" s="2">
        <v>22</v>
      </c>
      <c r="G396" s="2" t="s">
        <v>273</v>
      </c>
      <c r="H396" s="2" t="s">
        <v>62</v>
      </c>
      <c r="I396" s="2">
        <v>90.77</v>
      </c>
      <c r="J396" s="2" t="s">
        <v>239</v>
      </c>
      <c r="K396" s="2" t="s">
        <v>14</v>
      </c>
      <c r="L396" s="43">
        <f>INDEX('KWh - Hardware'!B:B,MATCH(Network!D396,'KWh - Hardware'!A:A,0))*I396/100</f>
        <v>6.8077499999999987E-3</v>
      </c>
      <c r="M396" s="44">
        <f>INDEX('Carbon Intensity - Nation'!B:B,MATCH(Network!K396,'Carbon Intensity - Nation'!A:A,0))*L396</f>
        <v>2.3759047499999997</v>
      </c>
      <c r="N396" s="44">
        <f t="shared" si="6"/>
        <v>4.9015799999999992</v>
      </c>
      <c r="O396" s="45">
        <f>INDEX('Carbon Intensity - Nation'!B:B,MATCH(Network!K396,'Carbon Intensity - Nation'!A:A,0))*N396/1000</f>
        <v>1.7106514199999996</v>
      </c>
    </row>
    <row r="397" spans="1:15">
      <c r="A397" s="25">
        <v>396</v>
      </c>
      <c r="B397" s="2" t="s">
        <v>1024</v>
      </c>
      <c r="C397" s="2" t="s">
        <v>189</v>
      </c>
      <c r="D397" s="2" t="s">
        <v>190</v>
      </c>
      <c r="E397" s="2" t="s">
        <v>318</v>
      </c>
      <c r="F397" s="2">
        <v>8</v>
      </c>
      <c r="G397" s="2" t="s">
        <v>307</v>
      </c>
      <c r="H397" s="2" t="s">
        <v>137</v>
      </c>
      <c r="I397" s="2">
        <v>88.39</v>
      </c>
      <c r="J397" s="2" t="s">
        <v>461</v>
      </c>
      <c r="K397" s="2" t="s">
        <v>14</v>
      </c>
      <c r="L397" s="43">
        <f>INDEX('KWh - Hardware'!B:B,MATCH(Network!D397,'KWh - Hardware'!A:A,0))*I397/100</f>
        <v>6.6292499999999997E-3</v>
      </c>
      <c r="M397" s="44">
        <f>INDEX('Carbon Intensity - Nation'!B:B,MATCH(Network!K397,'Carbon Intensity - Nation'!A:A,0))*L397</f>
        <v>2.3136082499999997</v>
      </c>
      <c r="N397" s="44">
        <f t="shared" si="6"/>
        <v>4.7730600000000001</v>
      </c>
      <c r="O397" s="45">
        <f>INDEX('Carbon Intensity - Nation'!B:B,MATCH(Network!K397,'Carbon Intensity - Nation'!A:A,0))*N397/1000</f>
        <v>1.66579794</v>
      </c>
    </row>
    <row r="398" spans="1:15">
      <c r="A398" s="25">
        <v>397</v>
      </c>
      <c r="B398" s="2" t="s">
        <v>1025</v>
      </c>
      <c r="C398" s="2" t="s">
        <v>71</v>
      </c>
      <c r="D398" s="2" t="s">
        <v>147</v>
      </c>
      <c r="E398" s="2" t="s">
        <v>318</v>
      </c>
      <c r="F398" s="2">
        <v>8</v>
      </c>
      <c r="G398" s="2" t="s">
        <v>1026</v>
      </c>
      <c r="H398" s="2" t="s">
        <v>62</v>
      </c>
      <c r="I398" s="2">
        <v>91.96</v>
      </c>
      <c r="J398" s="2" t="s">
        <v>644</v>
      </c>
      <c r="K398" s="2" t="s">
        <v>14</v>
      </c>
      <c r="L398" s="43">
        <f>INDEX('KWh - Hardware'!B:B,MATCH(Network!D398,'KWh - Hardware'!A:A,0))*I398/100</f>
        <v>6.8969999999999995E-3</v>
      </c>
      <c r="M398" s="44">
        <f>INDEX('Carbon Intensity - Nation'!B:B,MATCH(Network!K398,'Carbon Intensity - Nation'!A:A,0))*L398</f>
        <v>2.4070529999999999</v>
      </c>
      <c r="N398" s="44">
        <f t="shared" si="6"/>
        <v>4.9658399999999991</v>
      </c>
      <c r="O398" s="45">
        <f>INDEX('Carbon Intensity - Nation'!B:B,MATCH(Network!K398,'Carbon Intensity - Nation'!A:A,0))*N398/1000</f>
        <v>1.7330781599999998</v>
      </c>
    </row>
    <row r="399" spans="1:15">
      <c r="A399" s="25">
        <v>398</v>
      </c>
      <c r="B399" s="2" t="s">
        <v>1027</v>
      </c>
      <c r="C399" s="2" t="s">
        <v>71</v>
      </c>
      <c r="D399" s="2" t="s">
        <v>147</v>
      </c>
      <c r="E399" s="2" t="s">
        <v>205</v>
      </c>
      <c r="F399" s="2">
        <v>25</v>
      </c>
      <c r="G399" s="2" t="s">
        <v>1028</v>
      </c>
      <c r="H399" s="2" t="s">
        <v>62</v>
      </c>
      <c r="I399" s="2">
        <v>91.96</v>
      </c>
      <c r="J399" s="2" t="s">
        <v>239</v>
      </c>
      <c r="K399" s="2" t="s">
        <v>14</v>
      </c>
      <c r="L399" s="43">
        <f>INDEX('KWh - Hardware'!B:B,MATCH(Network!D399,'KWh - Hardware'!A:A,0))*I399/100</f>
        <v>6.8969999999999995E-3</v>
      </c>
      <c r="M399" s="44">
        <f>INDEX('Carbon Intensity - Nation'!B:B,MATCH(Network!K399,'Carbon Intensity - Nation'!A:A,0))*L399</f>
        <v>2.4070529999999999</v>
      </c>
      <c r="N399" s="44">
        <f t="shared" si="6"/>
        <v>4.9658399999999991</v>
      </c>
      <c r="O399" s="45">
        <f>INDEX('Carbon Intensity - Nation'!B:B,MATCH(Network!K399,'Carbon Intensity - Nation'!A:A,0))*N399/1000</f>
        <v>1.7330781599999998</v>
      </c>
    </row>
    <row r="400" spans="1:15">
      <c r="A400" s="25">
        <v>399</v>
      </c>
      <c r="B400" s="2" t="s">
        <v>1029</v>
      </c>
      <c r="C400" s="2" t="s">
        <v>58</v>
      </c>
      <c r="D400" s="2" t="s">
        <v>65</v>
      </c>
      <c r="E400" s="2" t="s">
        <v>199</v>
      </c>
      <c r="F400" s="2">
        <v>15</v>
      </c>
      <c r="G400" s="2" t="s">
        <v>1030</v>
      </c>
      <c r="H400" s="2" t="s">
        <v>62</v>
      </c>
      <c r="I400" s="2">
        <v>91.96</v>
      </c>
      <c r="J400" s="2" t="s">
        <v>239</v>
      </c>
      <c r="K400" s="2" t="s">
        <v>14</v>
      </c>
      <c r="L400" s="43">
        <f>INDEX('KWh - Hardware'!B:B,MATCH(Network!D400,'KWh - Hardware'!A:A,0))*I400/100</f>
        <v>6.8969999999999995E-3</v>
      </c>
      <c r="M400" s="44">
        <f>INDEX('Carbon Intensity - Nation'!B:B,MATCH(Network!K400,'Carbon Intensity - Nation'!A:A,0))*L400</f>
        <v>2.4070529999999999</v>
      </c>
      <c r="N400" s="44">
        <f t="shared" si="6"/>
        <v>4.9658399999999991</v>
      </c>
      <c r="O400" s="45">
        <f>INDEX('Carbon Intensity - Nation'!B:B,MATCH(Network!K400,'Carbon Intensity - Nation'!A:A,0))*N400/1000</f>
        <v>1.7330781599999998</v>
      </c>
    </row>
    <row r="401" spans="1:15">
      <c r="A401" s="25">
        <v>400</v>
      </c>
      <c r="B401" s="2" t="s">
        <v>1031</v>
      </c>
      <c r="C401" s="2" t="s">
        <v>71</v>
      </c>
      <c r="D401" s="2" t="s">
        <v>147</v>
      </c>
      <c r="E401" s="2" t="s">
        <v>199</v>
      </c>
      <c r="F401" s="2">
        <v>10</v>
      </c>
      <c r="G401" s="2" t="s">
        <v>1032</v>
      </c>
      <c r="H401" s="2" t="s">
        <v>137</v>
      </c>
      <c r="I401" s="2">
        <v>91.96</v>
      </c>
      <c r="J401" s="2" t="s">
        <v>239</v>
      </c>
      <c r="K401" s="2" t="s">
        <v>14</v>
      </c>
      <c r="L401" s="43">
        <f>INDEX('KWh - Hardware'!B:B,MATCH(Network!D401,'KWh - Hardware'!A:A,0))*I401/100</f>
        <v>6.8969999999999995E-3</v>
      </c>
      <c r="M401" s="44">
        <f>INDEX('Carbon Intensity - Nation'!B:B,MATCH(Network!K401,'Carbon Intensity - Nation'!A:A,0))*L401</f>
        <v>2.4070529999999999</v>
      </c>
      <c r="N401" s="44">
        <f t="shared" si="6"/>
        <v>4.9658399999999991</v>
      </c>
      <c r="O401" s="45">
        <f>INDEX('Carbon Intensity - Nation'!B:B,MATCH(Network!K401,'Carbon Intensity - Nation'!A:A,0))*N401/1000</f>
        <v>1.7330781599999998</v>
      </c>
    </row>
    <row r="402" spans="1:15">
      <c r="A402" s="25">
        <v>401</v>
      </c>
      <c r="B402" s="2" t="s">
        <v>1033</v>
      </c>
      <c r="C402" s="2" t="s">
        <v>58</v>
      </c>
      <c r="D402" s="2" t="s">
        <v>65</v>
      </c>
      <c r="E402" s="2" t="s">
        <v>1034</v>
      </c>
      <c r="F402" s="2">
        <v>8</v>
      </c>
      <c r="G402" s="2" t="s">
        <v>200</v>
      </c>
      <c r="H402" s="2" t="s">
        <v>822</v>
      </c>
      <c r="I402" s="2">
        <v>91.96</v>
      </c>
      <c r="J402" s="2" t="s">
        <v>23</v>
      </c>
      <c r="K402" s="2" t="s">
        <v>23</v>
      </c>
      <c r="L402" s="43">
        <f>INDEX('KWh - Hardware'!B:B,MATCH(Network!D402,'KWh - Hardware'!A:A,0))*I402/100</f>
        <v>6.8969999999999995E-3</v>
      </c>
      <c r="M402" s="44">
        <f>INDEX('Carbon Intensity - Nation'!B:B,MATCH(Network!K402,'Carbon Intensity - Nation'!A:A,0))*L402</f>
        <v>2.8139759999999998</v>
      </c>
      <c r="N402" s="44">
        <f t="shared" si="6"/>
        <v>4.9658399999999991</v>
      </c>
      <c r="O402" s="45">
        <f>INDEX('Carbon Intensity - Nation'!B:B,MATCH(Network!K402,'Carbon Intensity - Nation'!A:A,0))*N402/1000</f>
        <v>2.0260627199999997</v>
      </c>
    </row>
    <row r="403" spans="1:15">
      <c r="A403" s="25">
        <v>402</v>
      </c>
      <c r="B403" s="2" t="s">
        <v>1035</v>
      </c>
      <c r="C403" s="2" t="s">
        <v>58</v>
      </c>
      <c r="D403" s="2" t="s">
        <v>65</v>
      </c>
      <c r="E403" s="2" t="s">
        <v>1036</v>
      </c>
      <c r="F403" s="2">
        <v>15</v>
      </c>
      <c r="G403" s="2" t="s">
        <v>244</v>
      </c>
      <c r="H403" s="2" t="s">
        <v>1037</v>
      </c>
      <c r="I403" s="2">
        <v>91.36999999999999</v>
      </c>
      <c r="J403" s="2" t="s">
        <v>133</v>
      </c>
      <c r="K403" s="2" t="s">
        <v>14</v>
      </c>
      <c r="L403" s="43">
        <f>INDEX('KWh - Hardware'!B:B,MATCH(Network!D403,'KWh - Hardware'!A:A,0))*I403/100</f>
        <v>6.8527499999999986E-3</v>
      </c>
      <c r="M403" s="44">
        <f>INDEX('Carbon Intensity - Nation'!B:B,MATCH(Network!K403,'Carbon Intensity - Nation'!A:A,0))*L403</f>
        <v>2.3916097499999993</v>
      </c>
      <c r="N403" s="44">
        <f t="shared" si="6"/>
        <v>4.9339799999999991</v>
      </c>
      <c r="O403" s="45">
        <f>INDEX('Carbon Intensity - Nation'!B:B,MATCH(Network!K403,'Carbon Intensity - Nation'!A:A,0))*N403/1000</f>
        <v>1.7219590199999997</v>
      </c>
    </row>
    <row r="404" spans="1:15">
      <c r="A404" s="25">
        <v>403</v>
      </c>
      <c r="B404" s="2" t="s">
        <v>1038</v>
      </c>
      <c r="C404" s="2" t="s">
        <v>58</v>
      </c>
      <c r="D404" s="2" t="s">
        <v>65</v>
      </c>
      <c r="E404" s="2" t="s">
        <v>208</v>
      </c>
      <c r="F404" s="2">
        <v>17</v>
      </c>
      <c r="G404" s="2" t="s">
        <v>97</v>
      </c>
      <c r="H404" s="2" t="s">
        <v>62</v>
      </c>
      <c r="I404" s="2">
        <v>91.96</v>
      </c>
      <c r="J404" s="2" t="s">
        <v>239</v>
      </c>
      <c r="K404" s="2" t="s">
        <v>14</v>
      </c>
      <c r="L404" s="43">
        <f>INDEX('KWh - Hardware'!B:B,MATCH(Network!D404,'KWh - Hardware'!A:A,0))*I404/100</f>
        <v>6.8969999999999995E-3</v>
      </c>
      <c r="M404" s="44">
        <f>INDEX('Carbon Intensity - Nation'!B:B,MATCH(Network!K404,'Carbon Intensity - Nation'!A:A,0))*L404</f>
        <v>2.4070529999999999</v>
      </c>
      <c r="N404" s="44">
        <f t="shared" si="6"/>
        <v>4.9658399999999991</v>
      </c>
      <c r="O404" s="45">
        <f>INDEX('Carbon Intensity - Nation'!B:B,MATCH(Network!K404,'Carbon Intensity - Nation'!A:A,0))*N404/1000</f>
        <v>1.7330781599999998</v>
      </c>
    </row>
    <row r="405" spans="1:15">
      <c r="A405" s="25">
        <v>404</v>
      </c>
      <c r="B405" s="2" t="s">
        <v>1039</v>
      </c>
      <c r="C405" s="2" t="s">
        <v>71</v>
      </c>
      <c r="D405" s="2" t="s">
        <v>147</v>
      </c>
      <c r="E405" s="2" t="s">
        <v>354</v>
      </c>
      <c r="F405" s="2">
        <v>8</v>
      </c>
      <c r="G405" s="2" t="s">
        <v>1040</v>
      </c>
      <c r="H405" s="2" t="s">
        <v>150</v>
      </c>
      <c r="I405" s="2">
        <v>91.96</v>
      </c>
      <c r="J405" s="2" t="s">
        <v>75</v>
      </c>
      <c r="K405" s="2" t="s">
        <v>17</v>
      </c>
      <c r="L405" s="43">
        <f>INDEX('KWh - Hardware'!B:B,MATCH(Network!D405,'KWh - Hardware'!A:A,0))*I405/100</f>
        <v>6.8969999999999995E-3</v>
      </c>
      <c r="M405" s="44">
        <f>INDEX('Carbon Intensity - Nation'!B:B,MATCH(Network!K405,'Carbon Intensity - Nation'!A:A,0))*L405</f>
        <v>1.4718198</v>
      </c>
      <c r="N405" s="44">
        <f t="shared" si="6"/>
        <v>4.9658399999999991</v>
      </c>
      <c r="O405" s="45">
        <f>INDEX('Carbon Intensity - Nation'!B:B,MATCH(Network!K405,'Carbon Intensity - Nation'!A:A,0))*N405/1000</f>
        <v>1.0597102559999998</v>
      </c>
    </row>
    <row r="406" spans="1:15">
      <c r="A406" s="25">
        <v>405</v>
      </c>
      <c r="B406" s="2" t="s">
        <v>1041</v>
      </c>
      <c r="C406" s="2" t="s">
        <v>189</v>
      </c>
      <c r="D406" s="2" t="s">
        <v>190</v>
      </c>
      <c r="E406" s="2" t="s">
        <v>127</v>
      </c>
      <c r="F406" s="2">
        <v>0</v>
      </c>
      <c r="G406" s="2" t="s">
        <v>1042</v>
      </c>
      <c r="H406" s="2" t="s">
        <v>62</v>
      </c>
      <c r="I406" s="2">
        <v>91.96</v>
      </c>
      <c r="J406" s="2" t="s">
        <v>1043</v>
      </c>
      <c r="K406" s="2" t="s">
        <v>17</v>
      </c>
      <c r="L406" s="43">
        <f>INDEX('KWh - Hardware'!B:B,MATCH(Network!D406,'KWh - Hardware'!A:A,0))*I406/100</f>
        <v>6.8969999999999995E-3</v>
      </c>
      <c r="M406" s="44">
        <f>INDEX('Carbon Intensity - Nation'!B:B,MATCH(Network!K406,'Carbon Intensity - Nation'!A:A,0))*L406</f>
        <v>1.4718198</v>
      </c>
      <c r="N406" s="44">
        <f t="shared" si="6"/>
        <v>4.9658399999999991</v>
      </c>
      <c r="O406" s="45">
        <f>INDEX('Carbon Intensity - Nation'!B:B,MATCH(Network!K406,'Carbon Intensity - Nation'!A:A,0))*N406/1000</f>
        <v>1.0597102559999998</v>
      </c>
    </row>
    <row r="407" spans="1:15">
      <c r="A407" s="25">
        <v>406</v>
      </c>
      <c r="B407" s="2" t="s">
        <v>1044</v>
      </c>
      <c r="C407" s="2" t="s">
        <v>326</v>
      </c>
      <c r="D407" s="2" t="s">
        <v>65</v>
      </c>
      <c r="E407" s="2" t="s">
        <v>1045</v>
      </c>
      <c r="F407" s="2">
        <v>9</v>
      </c>
      <c r="G407" s="2" t="s">
        <v>1046</v>
      </c>
      <c r="H407" s="2" t="s">
        <v>81</v>
      </c>
      <c r="I407" s="2">
        <v>91.96</v>
      </c>
      <c r="J407" s="2" t="s">
        <v>1047</v>
      </c>
      <c r="K407" s="2" t="s">
        <v>27</v>
      </c>
      <c r="L407" s="43">
        <f>INDEX('KWh - Hardware'!B:B,MATCH(Network!D407,'KWh - Hardware'!A:A,0))*I407/100</f>
        <v>6.8969999999999995E-3</v>
      </c>
      <c r="M407" s="44">
        <f>INDEX('Carbon Intensity - Nation'!B:B,MATCH(Network!K407,'Carbon Intensity - Nation'!A:A,0))*L407</f>
        <v>2.6591624894999999</v>
      </c>
      <c r="N407" s="44">
        <f t="shared" si="6"/>
        <v>4.9658399999999991</v>
      </c>
      <c r="O407" s="45">
        <f>INDEX('Carbon Intensity - Nation'!B:B,MATCH(Network!K407,'Carbon Intensity - Nation'!A:A,0))*N407/1000</f>
        <v>1.9145969924399997</v>
      </c>
    </row>
    <row r="408" spans="1:15">
      <c r="A408" s="25">
        <v>407</v>
      </c>
      <c r="B408" s="2" t="s">
        <v>1048</v>
      </c>
      <c r="C408" s="2" t="s">
        <v>189</v>
      </c>
      <c r="D408" s="2" t="s">
        <v>812</v>
      </c>
      <c r="E408" s="2" t="s">
        <v>371</v>
      </c>
      <c r="F408" s="2">
        <v>0</v>
      </c>
      <c r="G408" s="2" t="s">
        <v>1049</v>
      </c>
      <c r="H408" s="2" t="s">
        <v>68</v>
      </c>
      <c r="I408" s="2">
        <v>91.67</v>
      </c>
      <c r="J408" s="2" t="s">
        <v>1050</v>
      </c>
      <c r="K408" s="2" t="s">
        <v>17</v>
      </c>
      <c r="L408" s="43">
        <f>INDEX('KWh - Hardware'!B:B,MATCH(Network!D408,'KWh - Hardware'!A:A,0))*I408/100</f>
        <v>6.8752499999999994E-3</v>
      </c>
      <c r="M408" s="44">
        <f>INDEX('Carbon Intensity - Nation'!B:B,MATCH(Network!K408,'Carbon Intensity - Nation'!A:A,0))*L408</f>
        <v>1.46717835</v>
      </c>
      <c r="N408" s="44">
        <f t="shared" si="6"/>
        <v>4.9501799999999996</v>
      </c>
      <c r="O408" s="45">
        <f>INDEX('Carbon Intensity - Nation'!B:B,MATCH(Network!K408,'Carbon Intensity - Nation'!A:A,0))*N408/1000</f>
        <v>1.0563684120000001</v>
      </c>
    </row>
    <row r="409" spans="1:15">
      <c r="A409" s="25">
        <v>408</v>
      </c>
      <c r="B409" s="2" t="s">
        <v>1051</v>
      </c>
      <c r="C409" s="2" t="s">
        <v>58</v>
      </c>
      <c r="D409" s="2" t="s">
        <v>65</v>
      </c>
      <c r="E409" s="2" t="s">
        <v>205</v>
      </c>
      <c r="F409" s="2">
        <v>25</v>
      </c>
      <c r="G409" s="2" t="s">
        <v>1052</v>
      </c>
      <c r="H409" s="2" t="s">
        <v>137</v>
      </c>
      <c r="I409" s="2">
        <v>91.67</v>
      </c>
      <c r="J409" s="2" t="s">
        <v>133</v>
      </c>
      <c r="K409" s="2" t="s">
        <v>14</v>
      </c>
      <c r="L409" s="43">
        <f>INDEX('KWh - Hardware'!B:B,MATCH(Network!D409,'KWh - Hardware'!A:A,0))*I409/100</f>
        <v>6.8752499999999994E-3</v>
      </c>
      <c r="M409" s="44">
        <f>INDEX('Carbon Intensity - Nation'!B:B,MATCH(Network!K409,'Carbon Intensity - Nation'!A:A,0))*L409</f>
        <v>2.39946225</v>
      </c>
      <c r="N409" s="44">
        <f t="shared" si="6"/>
        <v>4.9501799999999996</v>
      </c>
      <c r="O409" s="45">
        <f>INDEX('Carbon Intensity - Nation'!B:B,MATCH(Network!K409,'Carbon Intensity - Nation'!A:A,0))*N409/1000</f>
        <v>1.7276128199999998</v>
      </c>
    </row>
    <row r="410" spans="1:15">
      <c r="A410" s="25">
        <v>409</v>
      </c>
      <c r="B410" s="2" t="s">
        <v>1053</v>
      </c>
      <c r="C410" s="2" t="s">
        <v>58</v>
      </c>
      <c r="D410" s="2" t="s">
        <v>65</v>
      </c>
      <c r="E410" s="2" t="s">
        <v>393</v>
      </c>
      <c r="F410" s="2">
        <v>8</v>
      </c>
      <c r="G410" s="2" t="s">
        <v>1054</v>
      </c>
      <c r="H410" s="2" t="s">
        <v>62</v>
      </c>
      <c r="I410" s="2">
        <v>90.48</v>
      </c>
      <c r="J410" s="2" t="s">
        <v>75</v>
      </c>
      <c r="K410" s="2" t="s">
        <v>17</v>
      </c>
      <c r="L410" s="43">
        <f>INDEX('KWh - Hardware'!B:B,MATCH(Network!D410,'KWh - Hardware'!A:A,0))*I410/100</f>
        <v>6.7859999999999995E-3</v>
      </c>
      <c r="M410" s="44">
        <f>INDEX('Carbon Intensity - Nation'!B:B,MATCH(Network!K410,'Carbon Intensity - Nation'!A:A,0))*L410</f>
        <v>1.4481324</v>
      </c>
      <c r="N410" s="44">
        <f t="shared" si="6"/>
        <v>4.8859199999999996</v>
      </c>
      <c r="O410" s="45">
        <f>INDEX('Carbon Intensity - Nation'!B:B,MATCH(Network!K410,'Carbon Intensity - Nation'!A:A,0))*N410/1000</f>
        <v>1.0426553280000002</v>
      </c>
    </row>
    <row r="411" spans="1:15">
      <c r="A411" s="25">
        <v>410</v>
      </c>
      <c r="B411" s="2" t="s">
        <v>1055</v>
      </c>
      <c r="C411" s="2" t="s">
        <v>58</v>
      </c>
      <c r="D411" s="2" t="s">
        <v>65</v>
      </c>
      <c r="E411" s="2" t="s">
        <v>154</v>
      </c>
      <c r="F411" s="2">
        <v>24</v>
      </c>
      <c r="G411" s="2" t="s">
        <v>1056</v>
      </c>
      <c r="H411" s="2" t="s">
        <v>62</v>
      </c>
      <c r="I411" s="2">
        <v>91.67</v>
      </c>
      <c r="J411" s="2" t="s">
        <v>133</v>
      </c>
      <c r="K411" s="2" t="s">
        <v>14</v>
      </c>
      <c r="L411" s="43">
        <f>INDEX('KWh - Hardware'!B:B,MATCH(Network!D411,'KWh - Hardware'!A:A,0))*I411/100</f>
        <v>6.8752499999999994E-3</v>
      </c>
      <c r="M411" s="44">
        <f>INDEX('Carbon Intensity - Nation'!B:B,MATCH(Network!K411,'Carbon Intensity - Nation'!A:A,0))*L411</f>
        <v>2.39946225</v>
      </c>
      <c r="N411" s="44">
        <f t="shared" si="6"/>
        <v>4.9501799999999996</v>
      </c>
      <c r="O411" s="45">
        <f>INDEX('Carbon Intensity - Nation'!B:B,MATCH(Network!K411,'Carbon Intensity - Nation'!A:A,0))*N411/1000</f>
        <v>1.7276128199999998</v>
      </c>
    </row>
    <row r="412" spans="1:15">
      <c r="A412" s="25">
        <v>411</v>
      </c>
      <c r="B412" s="2" t="s">
        <v>1057</v>
      </c>
      <c r="C412" s="2" t="s">
        <v>58</v>
      </c>
      <c r="D412" s="2" t="s">
        <v>65</v>
      </c>
      <c r="E412" s="2" t="s">
        <v>757</v>
      </c>
      <c r="F412" s="2">
        <v>23</v>
      </c>
      <c r="G412" s="2" t="s">
        <v>1058</v>
      </c>
      <c r="H412" s="2" t="s">
        <v>391</v>
      </c>
      <c r="I412" s="2">
        <v>89.88000000000001</v>
      </c>
      <c r="J412" s="2" t="s">
        <v>1059</v>
      </c>
      <c r="K412" s="2" t="s">
        <v>27</v>
      </c>
      <c r="L412" s="43">
        <f>INDEX('KWh - Hardware'!B:B,MATCH(Network!D412,'KWh - Hardware'!A:A,0))*I412/100</f>
        <v>6.7410000000000005E-3</v>
      </c>
      <c r="M412" s="44">
        <f>INDEX('Carbon Intensity - Nation'!B:B,MATCH(Network!K412,'Carbon Intensity - Nation'!A:A,0))*L412</f>
        <v>2.5990161435000001</v>
      </c>
      <c r="N412" s="44">
        <f t="shared" si="6"/>
        <v>4.8535200000000005</v>
      </c>
      <c r="O412" s="45">
        <f>INDEX('Carbon Intensity - Nation'!B:B,MATCH(Network!K412,'Carbon Intensity - Nation'!A:A,0))*N412/1000</f>
        <v>1.8712916233200001</v>
      </c>
    </row>
    <row r="413" spans="1:15">
      <c r="A413" s="25">
        <v>412</v>
      </c>
      <c r="B413" s="2" t="s">
        <v>1060</v>
      </c>
      <c r="C413" s="2" t="s">
        <v>71</v>
      </c>
      <c r="D413" s="2" t="s">
        <v>72</v>
      </c>
      <c r="E413" s="2" t="s">
        <v>489</v>
      </c>
      <c r="F413" s="2">
        <v>0</v>
      </c>
      <c r="G413" s="2" t="s">
        <v>1061</v>
      </c>
      <c r="H413" s="2" t="s">
        <v>62</v>
      </c>
      <c r="I413" s="2">
        <v>75</v>
      </c>
      <c r="J413" s="2" t="s">
        <v>441</v>
      </c>
      <c r="K413" s="2" t="s">
        <v>17</v>
      </c>
      <c r="L413" s="43">
        <f>INDEX('KWh - Hardware'!B:B,MATCH(Network!D413,'KWh - Hardware'!A:A,0))*I413/100</f>
        <v>3.7499999999999999E-3</v>
      </c>
      <c r="M413" s="44">
        <f>INDEX('Carbon Intensity - Nation'!B:B,MATCH(Network!K413,'Carbon Intensity - Nation'!A:A,0))*L413</f>
        <v>0.80025000000000002</v>
      </c>
      <c r="N413" s="44">
        <f t="shared" si="6"/>
        <v>2.6999999999999997</v>
      </c>
      <c r="O413" s="45">
        <f>INDEX('Carbon Intensity - Nation'!B:B,MATCH(Network!K413,'Carbon Intensity - Nation'!A:A,0))*N413/1000</f>
        <v>0.57617999999999991</v>
      </c>
    </row>
    <row r="414" spans="1:15">
      <c r="A414" s="25">
        <v>413</v>
      </c>
      <c r="B414" s="2" t="s">
        <v>1062</v>
      </c>
      <c r="C414" s="2" t="s">
        <v>58</v>
      </c>
      <c r="D414" s="2" t="s">
        <v>65</v>
      </c>
      <c r="E414" s="2" t="s">
        <v>135</v>
      </c>
      <c r="F414" s="2">
        <v>17</v>
      </c>
      <c r="G414" s="2" t="s">
        <v>1063</v>
      </c>
      <c r="H414" s="2" t="s">
        <v>68</v>
      </c>
      <c r="I414" s="2">
        <v>91.36999999999999</v>
      </c>
      <c r="J414" s="2" t="s">
        <v>138</v>
      </c>
      <c r="K414" s="2" t="s">
        <v>14</v>
      </c>
      <c r="L414" s="43">
        <f>INDEX('KWh - Hardware'!B:B,MATCH(Network!D414,'KWh - Hardware'!A:A,0))*I414/100</f>
        <v>6.8527499999999986E-3</v>
      </c>
      <c r="M414" s="44">
        <f>INDEX('Carbon Intensity - Nation'!B:B,MATCH(Network!K414,'Carbon Intensity - Nation'!A:A,0))*L414</f>
        <v>2.3916097499999993</v>
      </c>
      <c r="N414" s="44">
        <f t="shared" si="6"/>
        <v>4.9339799999999991</v>
      </c>
      <c r="O414" s="45">
        <f>INDEX('Carbon Intensity - Nation'!B:B,MATCH(Network!K414,'Carbon Intensity - Nation'!A:A,0))*N414/1000</f>
        <v>1.7219590199999997</v>
      </c>
    </row>
    <row r="415" spans="1:15">
      <c r="A415" s="25">
        <v>414</v>
      </c>
      <c r="B415" s="2" t="s">
        <v>1064</v>
      </c>
      <c r="C415" s="2" t="s">
        <v>58</v>
      </c>
      <c r="D415" s="2" t="s">
        <v>65</v>
      </c>
      <c r="E415" s="2" t="s">
        <v>199</v>
      </c>
      <c r="F415" s="2">
        <v>8</v>
      </c>
      <c r="G415" s="2" t="s">
        <v>758</v>
      </c>
      <c r="H415" s="2" t="s">
        <v>81</v>
      </c>
      <c r="I415" s="2">
        <v>91.96</v>
      </c>
      <c r="J415" s="2" t="s">
        <v>644</v>
      </c>
      <c r="K415" s="2" t="s">
        <v>14</v>
      </c>
      <c r="L415" s="43">
        <f>INDEX('KWh - Hardware'!B:B,MATCH(Network!D415,'KWh - Hardware'!A:A,0))*I415/100</f>
        <v>6.8969999999999995E-3</v>
      </c>
      <c r="M415" s="44">
        <f>INDEX('Carbon Intensity - Nation'!B:B,MATCH(Network!K415,'Carbon Intensity - Nation'!A:A,0))*L415</f>
        <v>2.4070529999999999</v>
      </c>
      <c r="N415" s="44">
        <f t="shared" si="6"/>
        <v>4.9658399999999991</v>
      </c>
      <c r="O415" s="45">
        <f>INDEX('Carbon Intensity - Nation'!B:B,MATCH(Network!K415,'Carbon Intensity - Nation'!A:A,0))*N415/1000</f>
        <v>1.7330781599999998</v>
      </c>
    </row>
    <row r="416" spans="1:15">
      <c r="A416" s="25">
        <v>415</v>
      </c>
      <c r="B416" s="2" t="s">
        <v>1065</v>
      </c>
      <c r="C416" s="2" t="s">
        <v>58</v>
      </c>
      <c r="D416" s="2" t="s">
        <v>65</v>
      </c>
      <c r="E416" s="2" t="s">
        <v>148</v>
      </c>
      <c r="F416" s="2">
        <v>24</v>
      </c>
      <c r="G416" s="2" t="s">
        <v>460</v>
      </c>
      <c r="H416" s="2" t="s">
        <v>62</v>
      </c>
      <c r="I416" s="2">
        <v>91.96</v>
      </c>
      <c r="J416" s="2" t="s">
        <v>75</v>
      </c>
      <c r="K416" s="2" t="s">
        <v>17</v>
      </c>
      <c r="L416" s="43">
        <f>INDEX('KWh - Hardware'!B:B,MATCH(Network!D416,'KWh - Hardware'!A:A,0))*I416/100</f>
        <v>6.8969999999999995E-3</v>
      </c>
      <c r="M416" s="44">
        <f>INDEX('Carbon Intensity - Nation'!B:B,MATCH(Network!K416,'Carbon Intensity - Nation'!A:A,0))*L416</f>
        <v>1.4718198</v>
      </c>
      <c r="N416" s="44">
        <f t="shared" si="6"/>
        <v>4.9658399999999991</v>
      </c>
      <c r="O416" s="45">
        <f>INDEX('Carbon Intensity - Nation'!B:B,MATCH(Network!K416,'Carbon Intensity - Nation'!A:A,0))*N416/1000</f>
        <v>1.0597102559999998</v>
      </c>
    </row>
    <row r="417" spans="1:15">
      <c r="A417" s="25">
        <v>416</v>
      </c>
      <c r="B417" s="2" t="s">
        <v>1066</v>
      </c>
      <c r="C417" s="2" t="s">
        <v>58</v>
      </c>
      <c r="D417" s="2" t="s">
        <v>65</v>
      </c>
      <c r="E417" s="2" t="s">
        <v>205</v>
      </c>
      <c r="F417" s="2">
        <v>11</v>
      </c>
      <c r="G417" s="2" t="s">
        <v>701</v>
      </c>
      <c r="H417" s="2" t="s">
        <v>109</v>
      </c>
      <c r="I417" s="2">
        <v>91.96</v>
      </c>
      <c r="J417" s="2" t="s">
        <v>75</v>
      </c>
      <c r="K417" s="2" t="s">
        <v>17</v>
      </c>
      <c r="L417" s="43">
        <f>INDEX('KWh - Hardware'!B:B,MATCH(Network!D417,'KWh - Hardware'!A:A,0))*I417/100</f>
        <v>6.8969999999999995E-3</v>
      </c>
      <c r="M417" s="44">
        <f>INDEX('Carbon Intensity - Nation'!B:B,MATCH(Network!K417,'Carbon Intensity - Nation'!A:A,0))*L417</f>
        <v>1.4718198</v>
      </c>
      <c r="N417" s="44">
        <f t="shared" si="6"/>
        <v>4.9658399999999991</v>
      </c>
      <c r="O417" s="45">
        <f>INDEX('Carbon Intensity - Nation'!B:B,MATCH(Network!K417,'Carbon Intensity - Nation'!A:A,0))*N417/1000</f>
        <v>1.0597102559999998</v>
      </c>
    </row>
    <row r="418" spans="1:15">
      <c r="A418" s="25">
        <v>417</v>
      </c>
      <c r="B418" s="2" t="s">
        <v>1067</v>
      </c>
      <c r="C418" s="2" t="s">
        <v>58</v>
      </c>
      <c r="D418" s="2" t="s">
        <v>65</v>
      </c>
      <c r="E418" s="2" t="s">
        <v>205</v>
      </c>
      <c r="F418" s="2">
        <v>4</v>
      </c>
      <c r="G418" s="2" t="s">
        <v>1068</v>
      </c>
      <c r="H418" s="2" t="s">
        <v>62</v>
      </c>
      <c r="I418" s="2">
        <v>91.96</v>
      </c>
      <c r="J418" s="2" t="s">
        <v>1069</v>
      </c>
      <c r="K418" s="2" t="s">
        <v>17</v>
      </c>
      <c r="L418" s="43">
        <f>INDEX('KWh - Hardware'!B:B,MATCH(Network!D418,'KWh - Hardware'!A:A,0))*I418/100</f>
        <v>6.8969999999999995E-3</v>
      </c>
      <c r="M418" s="44">
        <f>INDEX('Carbon Intensity - Nation'!B:B,MATCH(Network!K418,'Carbon Intensity - Nation'!A:A,0))*L418</f>
        <v>1.4718198</v>
      </c>
      <c r="N418" s="44">
        <f t="shared" si="6"/>
        <v>4.9658399999999991</v>
      </c>
      <c r="O418" s="45">
        <f>INDEX('Carbon Intensity - Nation'!B:B,MATCH(Network!K418,'Carbon Intensity - Nation'!A:A,0))*N418/1000</f>
        <v>1.0597102559999998</v>
      </c>
    </row>
    <row r="419" spans="1:15">
      <c r="A419" s="25">
        <v>418</v>
      </c>
      <c r="B419" s="2" t="s">
        <v>1070</v>
      </c>
      <c r="C419" s="2" t="s">
        <v>71</v>
      </c>
      <c r="D419" s="2" t="s">
        <v>147</v>
      </c>
      <c r="E419" s="2" t="s">
        <v>218</v>
      </c>
      <c r="F419" s="2">
        <v>5</v>
      </c>
      <c r="G419" s="2" t="s">
        <v>1071</v>
      </c>
      <c r="H419" s="2" t="s">
        <v>62</v>
      </c>
      <c r="I419" s="2">
        <v>87.2</v>
      </c>
      <c r="J419" s="2" t="s">
        <v>255</v>
      </c>
      <c r="K419" s="2" t="s">
        <v>27</v>
      </c>
      <c r="L419" s="43">
        <f>INDEX('KWh - Hardware'!B:B,MATCH(Network!D419,'KWh - Hardware'!A:A,0))*I419/100</f>
        <v>6.5400000000000007E-3</v>
      </c>
      <c r="M419" s="44">
        <f>INDEX('Carbon Intensity - Nation'!B:B,MATCH(Network!K419,'Carbon Intensity - Nation'!A:A,0))*L419</f>
        <v>2.52151989</v>
      </c>
      <c r="N419" s="44">
        <f t="shared" si="6"/>
        <v>4.7088000000000001</v>
      </c>
      <c r="O419" s="45">
        <f>INDEX('Carbon Intensity - Nation'!B:B,MATCH(Network!K419,'Carbon Intensity - Nation'!A:A,0))*N419/1000</f>
        <v>1.8154943208000001</v>
      </c>
    </row>
    <row r="420" spans="1:15">
      <c r="A420" s="25">
        <v>419</v>
      </c>
      <c r="B420" s="2" t="s">
        <v>1072</v>
      </c>
      <c r="C420" s="2" t="s">
        <v>71</v>
      </c>
      <c r="D420" s="2" t="s">
        <v>147</v>
      </c>
      <c r="E420" s="2" t="s">
        <v>541</v>
      </c>
      <c r="F420" s="2">
        <v>3</v>
      </c>
      <c r="G420" s="2" t="s">
        <v>1073</v>
      </c>
      <c r="H420" s="2" t="s">
        <v>109</v>
      </c>
      <c r="I420" s="2">
        <v>90.77</v>
      </c>
      <c r="J420" s="2" t="s">
        <v>255</v>
      </c>
      <c r="K420" s="2" t="s">
        <v>27</v>
      </c>
      <c r="L420" s="43">
        <f>INDEX('KWh - Hardware'!B:B,MATCH(Network!D420,'KWh - Hardware'!A:A,0))*I420/100</f>
        <v>6.8077499999999987E-3</v>
      </c>
      <c r="M420" s="44">
        <f>INDEX('Carbon Intensity - Nation'!B:B,MATCH(Network!K420,'Carbon Intensity - Nation'!A:A,0))*L420</f>
        <v>2.6247518396249996</v>
      </c>
      <c r="N420" s="44">
        <f t="shared" si="6"/>
        <v>4.9015799999999992</v>
      </c>
      <c r="O420" s="45">
        <f>INDEX('Carbon Intensity - Nation'!B:B,MATCH(Network!K420,'Carbon Intensity - Nation'!A:A,0))*N420/1000</f>
        <v>1.8898213245299997</v>
      </c>
    </row>
    <row r="421" spans="1:15">
      <c r="A421" s="25">
        <v>420</v>
      </c>
      <c r="B421" s="2" t="s">
        <v>1074</v>
      </c>
      <c r="C421" s="2" t="s">
        <v>71</v>
      </c>
      <c r="D421" s="2" t="s">
        <v>147</v>
      </c>
      <c r="E421" s="2" t="s">
        <v>1075</v>
      </c>
      <c r="F421" s="2">
        <v>4</v>
      </c>
      <c r="G421" s="2" t="s">
        <v>1076</v>
      </c>
      <c r="H421" s="2" t="s">
        <v>62</v>
      </c>
      <c r="I421" s="2">
        <v>91.67</v>
      </c>
      <c r="J421" s="2" t="s">
        <v>255</v>
      </c>
      <c r="K421" s="2" t="s">
        <v>27</v>
      </c>
      <c r="L421" s="43">
        <f>INDEX('KWh - Hardware'!B:B,MATCH(Network!D421,'KWh - Hardware'!A:A,0))*I421/100</f>
        <v>6.8752499999999994E-3</v>
      </c>
      <c r="M421" s="44">
        <f>INDEX('Carbon Intensity - Nation'!B:B,MATCH(Network!K421,'Carbon Intensity - Nation'!A:A,0))*L421</f>
        <v>2.6507767008749998</v>
      </c>
      <c r="N421" s="44">
        <f t="shared" si="6"/>
        <v>4.9501799999999996</v>
      </c>
      <c r="O421" s="45">
        <f>INDEX('Carbon Intensity - Nation'!B:B,MATCH(Network!K421,'Carbon Intensity - Nation'!A:A,0))*N421/1000</f>
        <v>1.9085592246299998</v>
      </c>
    </row>
    <row r="422" spans="1:15">
      <c r="A422" s="25">
        <v>421</v>
      </c>
      <c r="B422" s="2" t="s">
        <v>1077</v>
      </c>
      <c r="C422" s="2" t="s">
        <v>71</v>
      </c>
      <c r="D422" s="2" t="s">
        <v>147</v>
      </c>
      <c r="E422" s="2" t="s">
        <v>218</v>
      </c>
      <c r="F422" s="2">
        <v>5</v>
      </c>
      <c r="G422" s="2" t="s">
        <v>1078</v>
      </c>
      <c r="H422" s="2" t="s">
        <v>822</v>
      </c>
      <c r="I422" s="2">
        <v>91.07</v>
      </c>
      <c r="J422" s="2" t="s">
        <v>255</v>
      </c>
      <c r="K422" s="2" t="s">
        <v>27</v>
      </c>
      <c r="L422" s="43">
        <f>INDEX('KWh - Hardware'!B:B,MATCH(Network!D422,'KWh - Hardware'!A:A,0))*I422/100</f>
        <v>6.8302499999999986E-3</v>
      </c>
      <c r="M422" s="44">
        <f>INDEX('Carbon Intensity - Nation'!B:B,MATCH(Network!K422,'Carbon Intensity - Nation'!A:A,0))*L422</f>
        <v>2.6334267933749995</v>
      </c>
      <c r="N422" s="44">
        <f t="shared" si="6"/>
        <v>4.9177799999999987</v>
      </c>
      <c r="O422" s="45">
        <f>INDEX('Carbon Intensity - Nation'!B:B,MATCH(Network!K422,'Carbon Intensity - Nation'!A:A,0))*N422/1000</f>
        <v>1.8960672912299994</v>
      </c>
    </row>
    <row r="423" spans="1:15">
      <c r="A423" s="25">
        <v>422</v>
      </c>
      <c r="B423" s="2" t="s">
        <v>1079</v>
      </c>
      <c r="C423" s="2" t="s">
        <v>71</v>
      </c>
      <c r="D423" s="2" t="s">
        <v>147</v>
      </c>
      <c r="E423" s="2" t="s">
        <v>1080</v>
      </c>
      <c r="F423" s="2">
        <v>4</v>
      </c>
      <c r="G423" s="2" t="s">
        <v>661</v>
      </c>
      <c r="H423" s="2" t="s">
        <v>62</v>
      </c>
      <c r="I423" s="2">
        <v>91.96</v>
      </c>
      <c r="J423" s="2" t="s">
        <v>255</v>
      </c>
      <c r="K423" s="2" t="s">
        <v>27</v>
      </c>
      <c r="L423" s="43">
        <f>INDEX('KWh - Hardware'!B:B,MATCH(Network!D423,'KWh - Hardware'!A:A,0))*I423/100</f>
        <v>6.8969999999999995E-3</v>
      </c>
      <c r="M423" s="44">
        <f>INDEX('Carbon Intensity - Nation'!B:B,MATCH(Network!K423,'Carbon Intensity - Nation'!A:A,0))*L423</f>
        <v>2.6591624894999999</v>
      </c>
      <c r="N423" s="44">
        <f t="shared" si="6"/>
        <v>4.9658399999999991</v>
      </c>
      <c r="O423" s="45">
        <f>INDEX('Carbon Intensity - Nation'!B:B,MATCH(Network!K423,'Carbon Intensity - Nation'!A:A,0))*N423/1000</f>
        <v>1.9145969924399997</v>
      </c>
    </row>
    <row r="424" spans="1:15">
      <c r="A424" s="25">
        <v>423</v>
      </c>
      <c r="B424" s="2" t="s">
        <v>1081</v>
      </c>
      <c r="C424" s="2" t="s">
        <v>71</v>
      </c>
      <c r="D424" s="2" t="s">
        <v>147</v>
      </c>
      <c r="E424" s="2" t="s">
        <v>261</v>
      </c>
      <c r="F424" s="2">
        <v>4</v>
      </c>
      <c r="G424" s="2" t="s">
        <v>589</v>
      </c>
      <c r="H424" s="2" t="s">
        <v>62</v>
      </c>
      <c r="I424" s="2">
        <v>91.96</v>
      </c>
      <c r="J424" s="2" t="s">
        <v>255</v>
      </c>
      <c r="K424" s="2" t="s">
        <v>27</v>
      </c>
      <c r="L424" s="43">
        <f>INDEX('KWh - Hardware'!B:B,MATCH(Network!D424,'KWh - Hardware'!A:A,0))*I424/100</f>
        <v>6.8969999999999995E-3</v>
      </c>
      <c r="M424" s="44">
        <f>INDEX('Carbon Intensity - Nation'!B:B,MATCH(Network!K424,'Carbon Intensity - Nation'!A:A,0))*L424</f>
        <v>2.6591624894999999</v>
      </c>
      <c r="N424" s="44">
        <f t="shared" si="6"/>
        <v>4.9658399999999991</v>
      </c>
      <c r="O424" s="45">
        <f>INDEX('Carbon Intensity - Nation'!B:B,MATCH(Network!K424,'Carbon Intensity - Nation'!A:A,0))*N424/1000</f>
        <v>1.9145969924399997</v>
      </c>
    </row>
    <row r="425" spans="1:15">
      <c r="A425" s="25">
        <v>424</v>
      </c>
      <c r="B425" s="2" t="s">
        <v>1082</v>
      </c>
      <c r="C425" s="2" t="s">
        <v>71</v>
      </c>
      <c r="D425" s="2" t="s">
        <v>147</v>
      </c>
      <c r="E425" s="2" t="s">
        <v>218</v>
      </c>
      <c r="F425" s="2">
        <v>4</v>
      </c>
      <c r="G425" s="2" t="s">
        <v>1083</v>
      </c>
      <c r="H425" s="2" t="s">
        <v>103</v>
      </c>
      <c r="I425" s="2">
        <v>90.77</v>
      </c>
      <c r="J425" s="2" t="s">
        <v>255</v>
      </c>
      <c r="K425" s="2" t="s">
        <v>27</v>
      </c>
      <c r="L425" s="43">
        <f>INDEX('KWh - Hardware'!B:B,MATCH(Network!D425,'KWh - Hardware'!A:A,0))*I425/100</f>
        <v>6.8077499999999987E-3</v>
      </c>
      <c r="M425" s="44">
        <f>INDEX('Carbon Intensity - Nation'!B:B,MATCH(Network!K425,'Carbon Intensity - Nation'!A:A,0))*L425</f>
        <v>2.6247518396249996</v>
      </c>
      <c r="N425" s="44">
        <f t="shared" si="6"/>
        <v>4.9015799999999992</v>
      </c>
      <c r="O425" s="45">
        <f>INDEX('Carbon Intensity - Nation'!B:B,MATCH(Network!K425,'Carbon Intensity - Nation'!A:A,0))*N425/1000</f>
        <v>1.8898213245299997</v>
      </c>
    </row>
    <row r="426" spans="1:15">
      <c r="A426" s="25">
        <v>425</v>
      </c>
      <c r="B426" s="2" t="s">
        <v>1084</v>
      </c>
      <c r="C426" s="2" t="s">
        <v>71</v>
      </c>
      <c r="D426" s="2" t="s">
        <v>147</v>
      </c>
      <c r="E426" s="2" t="s">
        <v>218</v>
      </c>
      <c r="F426" s="2">
        <v>0</v>
      </c>
      <c r="G426" s="2" t="s">
        <v>1085</v>
      </c>
      <c r="H426" s="2" t="s">
        <v>62</v>
      </c>
      <c r="I426" s="2">
        <v>91.67</v>
      </c>
      <c r="J426" s="2" t="s">
        <v>255</v>
      </c>
      <c r="K426" s="2" t="s">
        <v>27</v>
      </c>
      <c r="L426" s="43">
        <f>INDEX('KWh - Hardware'!B:B,MATCH(Network!D426,'KWh - Hardware'!A:A,0))*I426/100</f>
        <v>6.8752499999999994E-3</v>
      </c>
      <c r="M426" s="44">
        <f>INDEX('Carbon Intensity - Nation'!B:B,MATCH(Network!K426,'Carbon Intensity - Nation'!A:A,0))*L426</f>
        <v>2.6507767008749998</v>
      </c>
      <c r="N426" s="44">
        <f t="shared" si="6"/>
        <v>4.9501799999999996</v>
      </c>
      <c r="O426" s="45">
        <f>INDEX('Carbon Intensity - Nation'!B:B,MATCH(Network!K426,'Carbon Intensity - Nation'!A:A,0))*N426/1000</f>
        <v>1.9085592246299998</v>
      </c>
    </row>
    <row r="427" spans="1:15">
      <c r="A427" s="25">
        <v>426</v>
      </c>
      <c r="B427" s="2" t="s">
        <v>1086</v>
      </c>
      <c r="C427" s="2" t="s">
        <v>71</v>
      </c>
      <c r="D427" s="2" t="s">
        <v>147</v>
      </c>
      <c r="E427" s="2" t="s">
        <v>218</v>
      </c>
      <c r="F427" s="2">
        <v>4</v>
      </c>
      <c r="G427" s="2" t="s">
        <v>410</v>
      </c>
      <c r="H427" s="2" t="s">
        <v>137</v>
      </c>
      <c r="I427" s="2">
        <v>90.48</v>
      </c>
      <c r="J427" s="2" t="s">
        <v>255</v>
      </c>
      <c r="K427" s="2" t="s">
        <v>27</v>
      </c>
      <c r="L427" s="43">
        <f>INDEX('KWh - Hardware'!B:B,MATCH(Network!D427,'KWh - Hardware'!A:A,0))*I427/100</f>
        <v>6.7859999999999995E-3</v>
      </c>
      <c r="M427" s="44">
        <f>INDEX('Carbon Intensity - Nation'!B:B,MATCH(Network!K427,'Carbon Intensity - Nation'!A:A,0))*L427</f>
        <v>2.6163660509999995</v>
      </c>
      <c r="N427" s="44">
        <f t="shared" si="6"/>
        <v>4.8859199999999996</v>
      </c>
      <c r="O427" s="45">
        <f>INDEX('Carbon Intensity - Nation'!B:B,MATCH(Network!K427,'Carbon Intensity - Nation'!A:A,0))*N427/1000</f>
        <v>1.8837835567199996</v>
      </c>
    </row>
    <row r="428" spans="1:15">
      <c r="A428" s="25">
        <v>427</v>
      </c>
      <c r="B428" s="2" t="s">
        <v>1087</v>
      </c>
      <c r="C428" s="2" t="s">
        <v>58</v>
      </c>
      <c r="D428" s="2" t="s">
        <v>65</v>
      </c>
      <c r="E428" s="2" t="s">
        <v>225</v>
      </c>
      <c r="F428" s="2">
        <v>25</v>
      </c>
      <c r="G428" s="2" t="s">
        <v>1088</v>
      </c>
      <c r="H428" s="2" t="s">
        <v>1089</v>
      </c>
      <c r="I428" s="2">
        <v>90.77</v>
      </c>
      <c r="J428" s="2" t="s">
        <v>133</v>
      </c>
      <c r="K428" s="2" t="s">
        <v>14</v>
      </c>
      <c r="L428" s="43">
        <f>INDEX('KWh - Hardware'!B:B,MATCH(Network!D428,'KWh - Hardware'!A:A,0))*I428/100</f>
        <v>6.8077499999999987E-3</v>
      </c>
      <c r="M428" s="44">
        <f>INDEX('Carbon Intensity - Nation'!B:B,MATCH(Network!K428,'Carbon Intensity - Nation'!A:A,0))*L428</f>
        <v>2.3759047499999997</v>
      </c>
      <c r="N428" s="44">
        <f t="shared" si="6"/>
        <v>4.9015799999999992</v>
      </c>
      <c r="O428" s="45">
        <f>INDEX('Carbon Intensity - Nation'!B:B,MATCH(Network!K428,'Carbon Intensity - Nation'!A:A,0))*N428/1000</f>
        <v>1.7106514199999996</v>
      </c>
    </row>
    <row r="429" spans="1:15">
      <c r="A429" s="25">
        <v>428</v>
      </c>
      <c r="B429" s="2" t="s">
        <v>1090</v>
      </c>
      <c r="C429" s="2" t="s">
        <v>71</v>
      </c>
      <c r="D429" s="2" t="s">
        <v>147</v>
      </c>
      <c r="E429" s="2" t="s">
        <v>205</v>
      </c>
      <c r="F429" s="2">
        <v>23</v>
      </c>
      <c r="G429" s="2" t="s">
        <v>1091</v>
      </c>
      <c r="H429" s="2" t="s">
        <v>123</v>
      </c>
      <c r="I429" s="2">
        <v>90.77</v>
      </c>
      <c r="J429" s="2" t="s">
        <v>133</v>
      </c>
      <c r="K429" s="2" t="s">
        <v>14</v>
      </c>
      <c r="L429" s="43">
        <f>INDEX('KWh - Hardware'!B:B,MATCH(Network!D429,'KWh - Hardware'!A:A,0))*I429/100</f>
        <v>6.8077499999999987E-3</v>
      </c>
      <c r="M429" s="44">
        <f>INDEX('Carbon Intensity - Nation'!B:B,MATCH(Network!K429,'Carbon Intensity - Nation'!A:A,0))*L429</f>
        <v>2.3759047499999997</v>
      </c>
      <c r="N429" s="44">
        <f t="shared" si="6"/>
        <v>4.9015799999999992</v>
      </c>
      <c r="O429" s="45">
        <f>INDEX('Carbon Intensity - Nation'!B:B,MATCH(Network!K429,'Carbon Intensity - Nation'!A:A,0))*N429/1000</f>
        <v>1.7106514199999996</v>
      </c>
    </row>
    <row r="430" spans="1:15">
      <c r="A430" s="25">
        <v>429</v>
      </c>
      <c r="B430" s="2" t="s">
        <v>1092</v>
      </c>
      <c r="C430" s="2" t="s">
        <v>58</v>
      </c>
      <c r="D430" s="2" t="s">
        <v>65</v>
      </c>
      <c r="E430" s="2" t="s">
        <v>581</v>
      </c>
      <c r="F430" s="2">
        <v>25</v>
      </c>
      <c r="G430" s="2" t="s">
        <v>752</v>
      </c>
      <c r="H430" s="2" t="s">
        <v>62</v>
      </c>
      <c r="I430" s="2">
        <v>91.96</v>
      </c>
      <c r="J430" s="2" t="s">
        <v>239</v>
      </c>
      <c r="K430" s="2" t="s">
        <v>14</v>
      </c>
      <c r="L430" s="43">
        <f>INDEX('KWh - Hardware'!B:B,MATCH(Network!D430,'KWh - Hardware'!A:A,0))*I430/100</f>
        <v>6.8969999999999995E-3</v>
      </c>
      <c r="M430" s="44">
        <f>INDEX('Carbon Intensity - Nation'!B:B,MATCH(Network!K430,'Carbon Intensity - Nation'!A:A,0))*L430</f>
        <v>2.4070529999999999</v>
      </c>
      <c r="N430" s="44">
        <f t="shared" si="6"/>
        <v>4.9658399999999991</v>
      </c>
      <c r="O430" s="45">
        <f>INDEX('Carbon Intensity - Nation'!B:B,MATCH(Network!K430,'Carbon Intensity - Nation'!A:A,0))*N430/1000</f>
        <v>1.7330781599999998</v>
      </c>
    </row>
    <row r="431" spans="1:15">
      <c r="A431" s="25">
        <v>430</v>
      </c>
      <c r="B431" s="2" t="s">
        <v>1093</v>
      </c>
      <c r="C431" s="2" t="s">
        <v>58</v>
      </c>
      <c r="D431" s="2" t="s">
        <v>812</v>
      </c>
      <c r="E431" s="2" t="s">
        <v>1094</v>
      </c>
      <c r="F431" s="2">
        <v>0</v>
      </c>
      <c r="G431" s="2" t="s">
        <v>999</v>
      </c>
      <c r="H431" s="2" t="s">
        <v>109</v>
      </c>
      <c r="I431" s="2">
        <v>90.77</v>
      </c>
      <c r="J431" s="2" t="s">
        <v>1095</v>
      </c>
      <c r="K431" s="2" t="s">
        <v>17</v>
      </c>
      <c r="L431" s="43">
        <f>INDEX('KWh - Hardware'!B:B,MATCH(Network!D431,'KWh - Hardware'!A:A,0))*I431/100</f>
        <v>6.8077499999999987E-3</v>
      </c>
      <c r="M431" s="44">
        <f>INDEX('Carbon Intensity - Nation'!B:B,MATCH(Network!K431,'Carbon Intensity - Nation'!A:A,0))*L431</f>
        <v>1.4527738499999998</v>
      </c>
      <c r="N431" s="44">
        <f t="shared" si="6"/>
        <v>4.9015799999999992</v>
      </c>
      <c r="O431" s="45">
        <f>INDEX('Carbon Intensity - Nation'!B:B,MATCH(Network!K431,'Carbon Intensity - Nation'!A:A,0))*N431/1000</f>
        <v>1.0459971719999999</v>
      </c>
    </row>
    <row r="432" spans="1:15">
      <c r="A432" s="25">
        <v>431</v>
      </c>
      <c r="B432" s="2" t="s">
        <v>1096</v>
      </c>
      <c r="C432" s="2" t="s">
        <v>58</v>
      </c>
      <c r="D432" s="2" t="s">
        <v>65</v>
      </c>
      <c r="E432" s="2" t="s">
        <v>248</v>
      </c>
      <c r="F432" s="2">
        <v>0</v>
      </c>
      <c r="G432" s="2" t="s">
        <v>1097</v>
      </c>
      <c r="H432" s="2" t="s">
        <v>62</v>
      </c>
      <c r="I432" s="2">
        <v>91.96</v>
      </c>
      <c r="J432" s="2" t="s">
        <v>1069</v>
      </c>
      <c r="K432" s="2" t="s">
        <v>17</v>
      </c>
      <c r="L432" s="43">
        <f>INDEX('KWh - Hardware'!B:B,MATCH(Network!D432,'KWh - Hardware'!A:A,0))*I432/100</f>
        <v>6.8969999999999995E-3</v>
      </c>
      <c r="M432" s="44">
        <f>INDEX('Carbon Intensity - Nation'!B:B,MATCH(Network!K432,'Carbon Intensity - Nation'!A:A,0))*L432</f>
        <v>1.4718198</v>
      </c>
      <c r="N432" s="44">
        <f t="shared" si="6"/>
        <v>4.9658399999999991</v>
      </c>
      <c r="O432" s="45">
        <f>INDEX('Carbon Intensity - Nation'!B:B,MATCH(Network!K432,'Carbon Intensity - Nation'!A:A,0))*N432/1000</f>
        <v>1.0597102559999998</v>
      </c>
    </row>
    <row r="433" spans="1:15">
      <c r="A433" s="25">
        <v>432</v>
      </c>
      <c r="B433" s="2" t="s">
        <v>1098</v>
      </c>
      <c r="C433" s="2" t="s">
        <v>71</v>
      </c>
      <c r="D433" s="2" t="s">
        <v>147</v>
      </c>
      <c r="E433" s="2" t="s">
        <v>1099</v>
      </c>
      <c r="F433" s="2">
        <v>1</v>
      </c>
      <c r="G433" s="2" t="s">
        <v>1100</v>
      </c>
      <c r="H433" s="2" t="s">
        <v>68</v>
      </c>
      <c r="I433" s="2">
        <v>91.96</v>
      </c>
      <c r="J433" s="2" t="s">
        <v>795</v>
      </c>
      <c r="K433" s="2" t="s">
        <v>19</v>
      </c>
      <c r="L433" s="43">
        <f>INDEX('KWh - Hardware'!B:B,MATCH(Network!D433,'KWh - Hardware'!A:A,0))*I433/100</f>
        <v>6.8969999999999995E-3</v>
      </c>
      <c r="M433" s="44">
        <f>INDEX('Carbon Intensity - Nation'!B:B,MATCH(Network!K433,'Carbon Intensity - Nation'!A:A,0))*L433</f>
        <v>2.2649747999999996</v>
      </c>
      <c r="N433" s="44">
        <f t="shared" si="6"/>
        <v>4.9658399999999991</v>
      </c>
      <c r="O433" s="45">
        <f>INDEX('Carbon Intensity - Nation'!B:B,MATCH(Network!K433,'Carbon Intensity - Nation'!A:A,0))*N433/1000</f>
        <v>1.6307818559999996</v>
      </c>
    </row>
    <row r="434" spans="1:15">
      <c r="A434" s="25">
        <v>433</v>
      </c>
      <c r="B434" s="57" t="s">
        <v>1101</v>
      </c>
      <c r="C434" s="57" t="s">
        <v>71</v>
      </c>
      <c r="D434" s="57" t="s">
        <v>147</v>
      </c>
      <c r="E434" s="57" t="s">
        <v>154</v>
      </c>
      <c r="F434" s="57">
        <v>24</v>
      </c>
      <c r="G434" s="57" t="s">
        <v>708</v>
      </c>
      <c r="H434" s="57" t="s">
        <v>137</v>
      </c>
      <c r="I434" s="57">
        <v>91.67</v>
      </c>
      <c r="J434" s="57" t="s">
        <v>1102</v>
      </c>
      <c r="K434" s="57" t="s">
        <v>21</v>
      </c>
      <c r="L434" s="43">
        <f>INDEX('KWh - Hardware'!B:B,MATCH(Network!D434,'KWh - Hardware'!A:A,0))*I434/100</f>
        <v>6.8752499999999994E-3</v>
      </c>
      <c r="M434" s="44">
        <f>INDEX('Carbon Intensity - Nation'!B:B,MATCH(Network!K434,'Carbon Intensity - Nation'!A:A,0))*L434</f>
        <v>2.0591373749999997</v>
      </c>
      <c r="N434" s="44">
        <f t="shared" si="6"/>
        <v>4.9501799999999996</v>
      </c>
      <c r="O434" s="45">
        <f>INDEX('Carbon Intensity - Nation'!B:B,MATCH(Network!K434,'Carbon Intensity - Nation'!A:A,0))*N434/1000</f>
        <v>1.48257891</v>
      </c>
    </row>
    <row r="435" spans="1:15">
      <c r="A435" s="55">
        <v>434</v>
      </c>
      <c r="B435" s="54" t="s">
        <v>1103</v>
      </c>
      <c r="C435" s="54" t="s">
        <v>71</v>
      </c>
      <c r="D435" s="54" t="s">
        <v>147</v>
      </c>
      <c r="E435" s="54" t="s">
        <v>581</v>
      </c>
      <c r="F435" s="54">
        <v>24</v>
      </c>
      <c r="G435" s="54" t="s">
        <v>1104</v>
      </c>
      <c r="H435" s="54" t="s">
        <v>736</v>
      </c>
      <c r="I435" s="54">
        <v>91.67</v>
      </c>
      <c r="J435" s="54" t="s">
        <v>239</v>
      </c>
      <c r="K435" s="54" t="s">
        <v>14</v>
      </c>
      <c r="L435" s="56">
        <f>INDEX('KWh - Hardware'!B:B,MATCH(Network!D435,'KWh - Hardware'!A:A,0))*I435/100</f>
        <v>6.8752499999999994E-3</v>
      </c>
      <c r="M435" s="44">
        <f>INDEX('Carbon Intensity - Nation'!B:B,MATCH(Network!K435,'Carbon Intensity - Nation'!A:A,0))*L435</f>
        <v>2.39946225</v>
      </c>
      <c r="N435" s="44">
        <f t="shared" ref="N435:N436" si="7">L435*24*30</f>
        <v>4.9501799999999996</v>
      </c>
      <c r="O435" s="45">
        <f>INDEX('Carbon Intensity - Nation'!B:B,MATCH(Network!K435,'Carbon Intensity - Nation'!A:A,0))*N435/1000</f>
        <v>1.7276128199999998</v>
      </c>
    </row>
    <row r="436" spans="1:15">
      <c r="A436" s="55">
        <v>435</v>
      </c>
      <c r="B436" s="54" t="s">
        <v>1105</v>
      </c>
      <c r="C436" s="54" t="s">
        <v>71</v>
      </c>
      <c r="D436" s="54" t="s">
        <v>147</v>
      </c>
      <c r="E436" s="54" t="s">
        <v>1106</v>
      </c>
      <c r="F436" s="54">
        <v>18</v>
      </c>
      <c r="G436" s="54" t="s">
        <v>1107</v>
      </c>
      <c r="H436" s="54" t="s">
        <v>736</v>
      </c>
      <c r="I436" s="54">
        <v>91.96</v>
      </c>
      <c r="J436" s="54" t="s">
        <v>133</v>
      </c>
      <c r="K436" s="54" t="s">
        <v>14</v>
      </c>
      <c r="L436" s="56">
        <f>INDEX('KWh - Hardware'!B:B,MATCH(Network!D436,'KWh - Hardware'!A:A,0))*I436/100</f>
        <v>6.8969999999999995E-3</v>
      </c>
      <c r="M436" s="44">
        <f>INDEX('Carbon Intensity - Nation'!B:B,MATCH(Network!K436,'Carbon Intensity - Nation'!A:A,0))*L436</f>
        <v>2.4070529999999999</v>
      </c>
      <c r="N436" s="44">
        <f t="shared" si="7"/>
        <v>4.9658399999999991</v>
      </c>
      <c r="O436" s="45">
        <f>INDEX('Carbon Intensity - Nation'!B:B,MATCH(Network!K436,'Carbon Intensity - Nation'!A:A,0))*N436/1000</f>
        <v>1.7330781599999998</v>
      </c>
    </row>
  </sheetData>
  <autoFilter ref="A1:O434" xr:uid="{878C39DC-C41A-4F82-9CA5-56751120C046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4066C-153D-45CF-B55E-D8C114A89954}">
  <dimension ref="B1:B6"/>
  <sheetViews>
    <sheetView workbookViewId="0">
      <selection activeCell="D11" sqref="D11"/>
    </sheetView>
  </sheetViews>
  <sheetFormatPr defaultRowHeight="14.45"/>
  <sheetData>
    <row r="1" spans="2:2">
      <c r="B1" t="s">
        <v>1108</v>
      </c>
    </row>
    <row r="2" spans="2:2">
      <c r="B2" t="s">
        <v>1109</v>
      </c>
    </row>
    <row r="3" spans="2:2">
      <c r="B3" t="s">
        <v>1110</v>
      </c>
    </row>
    <row r="4" spans="2:2">
      <c r="B4" t="s">
        <v>1111</v>
      </c>
    </row>
    <row r="5" spans="2:2">
      <c r="B5" t="s">
        <v>1112</v>
      </c>
    </row>
    <row r="6" spans="2:2">
      <c r="B6" t="s">
        <v>1113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9869C-1018-4D37-9220-A1A648FEBA4A}">
  <dimension ref="A1:C37"/>
  <sheetViews>
    <sheetView topLeftCell="A13" workbookViewId="0">
      <selection activeCell="C39" sqref="C39"/>
    </sheetView>
  </sheetViews>
  <sheetFormatPr defaultRowHeight="14.45"/>
  <cols>
    <col min="1" max="1" width="26.7109375" customWidth="1"/>
    <col min="2" max="2" width="14.140625" style="10" customWidth="1"/>
    <col min="3" max="3" width="18.140625" customWidth="1"/>
  </cols>
  <sheetData>
    <row r="1" spans="1:3" ht="77.099999999999994" customHeight="1">
      <c r="A1" s="2" t="s">
        <v>1114</v>
      </c>
      <c r="B1" s="6" t="s">
        <v>1115</v>
      </c>
      <c r="C1" s="3" t="s">
        <v>1116</v>
      </c>
    </row>
    <row r="2" spans="1:3">
      <c r="A2" s="2" t="s">
        <v>27</v>
      </c>
      <c r="B2" s="7">
        <v>385.55349999999999</v>
      </c>
      <c r="C2" s="2"/>
    </row>
    <row r="3" spans="1:3">
      <c r="A3" s="11" t="s">
        <v>1117</v>
      </c>
      <c r="B3" s="5">
        <v>82</v>
      </c>
      <c r="C3" s="4" t="s">
        <v>1118</v>
      </c>
    </row>
    <row r="4" spans="1:3">
      <c r="A4" s="11" t="s">
        <v>1119</v>
      </c>
      <c r="B4" s="5">
        <v>140</v>
      </c>
      <c r="C4" s="4" t="s">
        <v>1118</v>
      </c>
    </row>
    <row r="5" spans="1:3">
      <c r="A5" s="11" t="s">
        <v>1120</v>
      </c>
      <c r="B5" s="5">
        <v>413</v>
      </c>
      <c r="C5" s="4" t="s">
        <v>1118</v>
      </c>
    </row>
    <row r="6" spans="1:3">
      <c r="A6" s="11" t="s">
        <v>1121</v>
      </c>
      <c r="B6" s="5">
        <v>142</v>
      </c>
      <c r="C6" s="4" t="s">
        <v>1118</v>
      </c>
    </row>
    <row r="7" spans="1:3">
      <c r="A7" s="11" t="s">
        <v>1122</v>
      </c>
      <c r="B7" s="5">
        <v>599</v>
      </c>
      <c r="C7" s="4" t="s">
        <v>1118</v>
      </c>
    </row>
    <row r="8" spans="1:3">
      <c r="A8" s="11" t="s">
        <v>1123</v>
      </c>
      <c r="B8" s="7">
        <v>436.6</v>
      </c>
      <c r="C8" s="4" t="s">
        <v>1118</v>
      </c>
    </row>
    <row r="9" spans="1:3">
      <c r="A9" s="11" t="s">
        <v>1124</v>
      </c>
      <c r="B9" s="5">
        <v>155</v>
      </c>
      <c r="C9" s="4" t="s">
        <v>1118</v>
      </c>
    </row>
    <row r="10" spans="1:3">
      <c r="A10" s="11" t="s">
        <v>1125</v>
      </c>
      <c r="B10" s="5">
        <v>693</v>
      </c>
      <c r="C10" s="4" t="s">
        <v>1118</v>
      </c>
    </row>
    <row r="11" spans="1:3">
      <c r="A11" s="11" t="s">
        <v>12</v>
      </c>
      <c r="B11" s="7">
        <v>68.599999999999994</v>
      </c>
      <c r="C11" s="4" t="s">
        <v>1118</v>
      </c>
    </row>
    <row r="12" spans="1:3">
      <c r="A12" s="11" t="s">
        <v>13</v>
      </c>
      <c r="B12" s="7">
        <v>51.1</v>
      </c>
      <c r="C12" s="4" t="s">
        <v>1118</v>
      </c>
    </row>
    <row r="13" spans="1:3">
      <c r="A13" s="11" t="s">
        <v>14</v>
      </c>
      <c r="B13" s="5">
        <v>349</v>
      </c>
      <c r="C13" s="4" t="s">
        <v>1118</v>
      </c>
    </row>
    <row r="14" spans="1:3">
      <c r="A14" s="11" t="s">
        <v>1126</v>
      </c>
      <c r="B14" s="5">
        <v>452</v>
      </c>
      <c r="C14" s="4" t="s">
        <v>1118</v>
      </c>
    </row>
    <row r="15" spans="1:3">
      <c r="A15" s="11" t="s">
        <v>1127</v>
      </c>
      <c r="B15" s="7">
        <v>216.4</v>
      </c>
      <c r="C15" s="4" t="s">
        <v>1118</v>
      </c>
    </row>
    <row r="16" spans="1:3">
      <c r="A16" s="11" t="s">
        <v>16</v>
      </c>
      <c r="B16" s="7">
        <v>278.60000000000002</v>
      </c>
      <c r="C16" s="4" t="s">
        <v>1118</v>
      </c>
    </row>
    <row r="17" spans="1:3">
      <c r="A17" t="s">
        <v>17</v>
      </c>
      <c r="B17" s="7">
        <v>213.4</v>
      </c>
      <c r="C17" s="4" t="s">
        <v>1118</v>
      </c>
    </row>
    <row r="18" spans="1:3">
      <c r="A18" s="11" t="s">
        <v>1128</v>
      </c>
      <c r="B18" s="7">
        <v>45.4</v>
      </c>
      <c r="C18" s="4" t="s">
        <v>1118</v>
      </c>
    </row>
    <row r="19" spans="1:3">
      <c r="A19" s="11" t="s">
        <v>1129</v>
      </c>
      <c r="B19" s="5">
        <v>117</v>
      </c>
      <c r="C19" s="4" t="s">
        <v>1118</v>
      </c>
    </row>
    <row r="20" spans="1:3">
      <c r="A20" s="11" t="s">
        <v>18</v>
      </c>
      <c r="B20" s="5">
        <v>55</v>
      </c>
      <c r="C20" s="4" t="s">
        <v>1118</v>
      </c>
    </row>
    <row r="21" spans="1:3">
      <c r="A21" s="11" t="s">
        <v>1130</v>
      </c>
      <c r="B21" s="5">
        <v>401</v>
      </c>
      <c r="C21" s="4" t="s">
        <v>1118</v>
      </c>
    </row>
    <row r="22" spans="1:3">
      <c r="A22" s="11" t="s">
        <v>19</v>
      </c>
      <c r="B22" s="7">
        <v>328.4</v>
      </c>
      <c r="C22" s="4" t="s">
        <v>1118</v>
      </c>
    </row>
    <row r="23" spans="1:3">
      <c r="A23" s="11" t="s">
        <v>20</v>
      </c>
      <c r="B23" s="7">
        <v>709.8</v>
      </c>
      <c r="C23" s="4" t="s">
        <v>1118</v>
      </c>
    </row>
    <row r="24" spans="1:3">
      <c r="A24" s="11" t="s">
        <v>1131</v>
      </c>
      <c r="B24" s="5">
        <v>173</v>
      </c>
      <c r="C24" s="4" t="s">
        <v>1118</v>
      </c>
    </row>
    <row r="25" spans="1:3">
      <c r="A25" s="11" t="s">
        <v>21</v>
      </c>
      <c r="B25" s="7">
        <v>299.5</v>
      </c>
      <c r="C25" s="4" t="s">
        <v>1118</v>
      </c>
    </row>
    <row r="26" spans="1:3">
      <c r="A26" s="11" t="s">
        <v>24</v>
      </c>
      <c r="B26" s="7">
        <v>156.4</v>
      </c>
      <c r="C26" s="4" t="s">
        <v>1118</v>
      </c>
    </row>
    <row r="27" spans="1:3">
      <c r="A27" s="11" t="s">
        <v>1132</v>
      </c>
      <c r="B27" s="5">
        <v>10</v>
      </c>
      <c r="C27" s="4" t="s">
        <v>1118</v>
      </c>
    </row>
    <row r="28" spans="1:3">
      <c r="A28" s="11" t="s">
        <v>26</v>
      </c>
      <c r="B28" s="7">
        <v>228</v>
      </c>
      <c r="C28" s="4" t="s">
        <v>1118</v>
      </c>
    </row>
    <row r="29" spans="1:3">
      <c r="A29" s="2" t="s">
        <v>11</v>
      </c>
      <c r="B29" s="7">
        <v>12.9</v>
      </c>
      <c r="C29" s="4" t="s">
        <v>1133</v>
      </c>
    </row>
    <row r="30" spans="1:3">
      <c r="A30" s="2" t="s">
        <v>15</v>
      </c>
      <c r="B30" s="7">
        <v>743</v>
      </c>
      <c r="C30" s="4" t="s">
        <v>1134</v>
      </c>
    </row>
    <row r="31" spans="1:3">
      <c r="A31" s="2" t="s">
        <v>23</v>
      </c>
      <c r="B31" s="7">
        <v>408</v>
      </c>
      <c r="C31" s="4" t="s">
        <v>1134</v>
      </c>
    </row>
    <row r="32" spans="1:3">
      <c r="A32" s="2" t="s">
        <v>25</v>
      </c>
      <c r="B32" s="7">
        <v>14</v>
      </c>
      <c r="C32" s="4" t="s">
        <v>1118</v>
      </c>
    </row>
    <row r="33" spans="1:3">
      <c r="A33" s="2" t="s">
        <v>22</v>
      </c>
      <c r="B33" s="7">
        <v>375</v>
      </c>
      <c r="C33" s="4" t="s">
        <v>1134</v>
      </c>
    </row>
    <row r="34" spans="1:3">
      <c r="A34" s="2" t="s">
        <v>1135</v>
      </c>
      <c r="B34" s="8">
        <v>489</v>
      </c>
      <c r="C34" s="4" t="s">
        <v>1134</v>
      </c>
    </row>
    <row r="35" spans="1:3">
      <c r="A35" s="2" t="s">
        <v>10</v>
      </c>
      <c r="B35" s="9">
        <v>656</v>
      </c>
      <c r="C35" s="4" t="s">
        <v>1134</v>
      </c>
    </row>
    <row r="36" spans="1:3">
      <c r="A36" s="2" t="s">
        <v>1136</v>
      </c>
      <c r="B36" s="28">
        <v>234</v>
      </c>
      <c r="C36" s="27" t="s">
        <v>1113</v>
      </c>
    </row>
    <row r="37" spans="1:3">
      <c r="A37" s="2" t="s">
        <v>1137</v>
      </c>
      <c r="B37" s="28">
        <v>356</v>
      </c>
      <c r="C37" t="s">
        <v>1138</v>
      </c>
    </row>
  </sheetData>
  <hyperlinks>
    <hyperlink ref="C3" r:id="rId1" location="tab-googlechartid_googlechartid_googlechartid_chart_1111" display="https://www.eea.europa.eu/data-and-maps/daviz/co2-emission-intensity-9/ - tab-googlechartid_googlechartid_googlechartid_chart_1111" xr:uid="{76CBEEBC-3237-4D13-A6F8-5E8ED29E862D}"/>
    <hyperlink ref="C4" r:id="rId2" location="tab-googlechartid_googlechartid_googlechartid_chart_1111" display="https://www.eea.europa.eu/data-and-maps/daviz/co2-emission-intensity-9/ - tab-googlechartid_googlechartid_googlechartid_chart_1111" xr:uid="{F12D93C7-D637-4BAF-8CAF-482A92C5A6F3}"/>
    <hyperlink ref="C5" r:id="rId3" location="tab-googlechartid_googlechartid_googlechartid_chart_1111" display="https://www.eea.europa.eu/data-and-maps/daviz/co2-emission-intensity-9/ - tab-googlechartid_googlechartid_googlechartid_chart_1111" xr:uid="{205AF662-8DA9-4608-B5FF-3B8549DF2075}"/>
    <hyperlink ref="C6:C27" r:id="rId4" location="tab-googlechartid_googlechartid_googlechartid_chart_1111" display="https://www.eea.europa.eu/data-and-maps/daviz/co2-emission-intensity-9/ - tab-googlechartid_googlechartid_googlechartid_chart_1111" xr:uid="{7C88D257-5A05-4E8C-B0A0-4BCAA4AC2D85}"/>
    <hyperlink ref="C29" r:id="rId5" display="https://www.cer-rec.gc.ca/en/data-analysis/energy-commodities/electricity/report/2017-canadian-renewable-power/canadas-renewable-power-landscape-2017-energy-market-analysis-ghg-emission.html" xr:uid="{3A53C93F-0F3E-4E21-9760-46050E770032}"/>
    <hyperlink ref="C30" r:id="rId6" display="https://www.statista.com/statistics/1190081/carbon-intensity-outlook-of-australia/" xr:uid="{BD0D56ED-D461-4863-A11C-8F9577F3AB06}"/>
    <hyperlink ref="C32" r:id="rId7" location="tab-googlechartid_googlechartid_googlechartid_chart_1111" display="https://www.eea.europa.eu/data-and-maps/daviz/co2-emission-intensity-9/ - tab-googlechartid_googlechartid_googlechartid_chart_1111" xr:uid="{F412A409-5AC5-4864-997E-CD5D69B96F54}"/>
    <hyperlink ref="C33" r:id="rId8" display="https://www.statista.com/statistics/1083967/cee-carbon-dioxide-co2-emissions-of-the-energy-sector/" xr:uid="{52E85BAC-7BBB-4E52-8E54-BE25ECEA7FC1}"/>
    <hyperlink ref="C35" r:id="rId9" display="https://www.statista.com/statistics/1190081/carbon-intensity-outlook-of-australia/" xr:uid="{8562DAB8-116F-473D-8422-2080A1267DD3}"/>
    <hyperlink ref="C34" r:id="rId10" display="https://www.statista.com/statistics/1190081/carbon-intensity-outlook-of-australia/" xr:uid="{39110593-1426-4C99-AF58-F3272FBE3123}"/>
    <hyperlink ref="C31" r:id="rId11" display="https://www.statista.com/statistics/1190081/carbon-intensity-outlook-of-australia/" xr:uid="{5D3C8F43-57B1-47B5-BCB3-28EB3B36DF90}"/>
    <hyperlink ref="C28" r:id="rId12" location="tab-googlechartid_googlechartid_googlechartid_chart_1111" display="https://www.eea.europa.eu/data-and-maps/daviz/co2-emission-intensity-9/ - tab-googlechartid_googlechartid_googlechartid_chart_1111" xr:uid="{87DA1B6E-C02A-4BDA-B7EB-AE142981C6C4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D69FA-C7A3-4318-9B5C-FB0BD1B6BA5D}">
  <dimension ref="A1:B12"/>
  <sheetViews>
    <sheetView workbookViewId="0">
      <selection activeCell="B6" sqref="B6"/>
    </sheetView>
  </sheetViews>
  <sheetFormatPr defaultRowHeight="14.45"/>
  <cols>
    <col min="1" max="1" width="21.28515625" customWidth="1"/>
  </cols>
  <sheetData>
    <row r="1" spans="1:2" ht="15" thickBot="1">
      <c r="A1" t="s">
        <v>45</v>
      </c>
      <c r="B1" t="s">
        <v>1139</v>
      </c>
    </row>
    <row r="2" spans="1:2" ht="15" thickBot="1">
      <c r="A2" s="1" t="s">
        <v>59</v>
      </c>
      <c r="B2">
        <v>0.01</v>
      </c>
    </row>
    <row r="3" spans="1:2" ht="15" thickBot="1">
      <c r="A3" s="1" t="s">
        <v>271</v>
      </c>
      <c r="B3">
        <v>7.4999999999999997E-3</v>
      </c>
    </row>
    <row r="4" spans="1:2" ht="15" thickBot="1">
      <c r="A4" s="1" t="s">
        <v>72</v>
      </c>
      <c r="B4">
        <v>5.0000000000000001E-3</v>
      </c>
    </row>
    <row r="5" spans="1:2" ht="15" thickBot="1">
      <c r="A5" s="1" t="s">
        <v>65</v>
      </c>
      <c r="B5">
        <v>7.4999999999999997E-3</v>
      </c>
    </row>
    <row r="6" spans="1:2" ht="15" thickBot="1">
      <c r="A6" s="1" t="s">
        <v>147</v>
      </c>
      <c r="B6">
        <v>7.4999999999999997E-3</v>
      </c>
    </row>
    <row r="7" spans="1:2" ht="15" thickBot="1">
      <c r="A7" s="1" t="s">
        <v>172</v>
      </c>
      <c r="B7">
        <v>5.0000000000000001E-3</v>
      </c>
    </row>
    <row r="8" spans="1:2" ht="15" thickBot="1">
      <c r="A8" s="1" t="s">
        <v>190</v>
      </c>
      <c r="B8">
        <v>7.4999999999999997E-3</v>
      </c>
    </row>
    <row r="9" spans="1:2" ht="15" thickBot="1">
      <c r="A9" s="1" t="s">
        <v>812</v>
      </c>
      <c r="B9">
        <v>7.4999999999999997E-3</v>
      </c>
    </row>
    <row r="10" spans="1:2" ht="15" thickBot="1">
      <c r="A10" s="1" t="s">
        <v>544</v>
      </c>
      <c r="B10">
        <v>7.4999999999999997E-3</v>
      </c>
    </row>
    <row r="11" spans="1:2">
      <c r="A11" s="2" t="s">
        <v>631</v>
      </c>
      <c r="B11">
        <v>0.01</v>
      </c>
    </row>
    <row r="12" spans="1:2">
      <c r="A12" s="2" t="s">
        <v>1140</v>
      </c>
      <c r="B12">
        <v>7.4999999999999997E-3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EA7E5-8927-4C1F-B2C6-8C549721587E}">
  <dimension ref="A1:D22"/>
  <sheetViews>
    <sheetView workbookViewId="0"/>
  </sheetViews>
  <sheetFormatPr defaultRowHeight="14.45"/>
  <cols>
    <col min="1" max="1" width="58.85546875" customWidth="1"/>
    <col min="2" max="2" width="20.85546875" customWidth="1"/>
    <col min="3" max="3" width="23.42578125" customWidth="1"/>
    <col min="4" max="4" width="39.42578125" customWidth="1"/>
  </cols>
  <sheetData>
    <row r="1" spans="1:4">
      <c r="A1" s="12" t="s">
        <v>1141</v>
      </c>
      <c r="B1" s="12" t="s">
        <v>1142</v>
      </c>
      <c r="C1" s="12" t="s">
        <v>1143</v>
      </c>
      <c r="D1" s="12" t="s">
        <v>1144</v>
      </c>
    </row>
    <row r="2" spans="1:4">
      <c r="A2" s="13" t="s">
        <v>1145</v>
      </c>
      <c r="B2" s="14">
        <f>C2*1000</f>
        <v>10649000</v>
      </c>
      <c r="C2" s="15">
        <v>10649</v>
      </c>
      <c r="D2" s="19">
        <f>C2/$C$19/1000</f>
        <v>824385080.32542002</v>
      </c>
    </row>
    <row r="3" spans="1:4">
      <c r="A3" s="13" t="s">
        <v>1146</v>
      </c>
      <c r="B3" s="14">
        <f t="shared" ref="B3:B18" si="0">C3*1000</f>
        <v>3500</v>
      </c>
      <c r="C3" s="16">
        <v>3.5</v>
      </c>
      <c r="D3" s="19">
        <f t="shared" ref="D3:D18" si="1">C3/$C$19/1000</f>
        <v>270950.11561075877</v>
      </c>
    </row>
    <row r="4" spans="1:4">
      <c r="A4" s="13" t="s">
        <v>1147</v>
      </c>
      <c r="B4" s="14">
        <f t="shared" si="0"/>
        <v>2000</v>
      </c>
      <c r="C4" s="16">
        <v>2</v>
      </c>
      <c r="D4" s="19">
        <f t="shared" si="1"/>
        <v>154828.63749186214</v>
      </c>
    </row>
    <row r="5" spans="1:4">
      <c r="A5" s="13" t="s">
        <v>1148</v>
      </c>
      <c r="B5" s="14">
        <f t="shared" si="0"/>
        <v>2059000</v>
      </c>
      <c r="C5" s="16">
        <v>2059</v>
      </c>
      <c r="D5" s="19">
        <f t="shared" si="1"/>
        <v>159396082.29787207</v>
      </c>
    </row>
    <row r="6" spans="1:4">
      <c r="A6" s="13" t="s">
        <v>1149</v>
      </c>
      <c r="B6" s="14">
        <f t="shared" si="0"/>
        <v>1500</v>
      </c>
      <c r="C6" s="16">
        <v>1.5</v>
      </c>
      <c r="D6" s="19">
        <f t="shared" si="1"/>
        <v>116121.47811889662</v>
      </c>
    </row>
    <row r="7" spans="1:4">
      <c r="A7" s="17" t="s">
        <v>1150</v>
      </c>
      <c r="B7" s="14">
        <f t="shared" si="0"/>
        <v>30000</v>
      </c>
      <c r="C7" s="16">
        <v>30</v>
      </c>
      <c r="D7" s="19">
        <f t="shared" si="1"/>
        <v>2322429.562377932</v>
      </c>
    </row>
    <row r="8" spans="1:4">
      <c r="A8" s="13" t="s">
        <v>1151</v>
      </c>
      <c r="B8" s="14">
        <f t="shared" si="0"/>
        <v>33700</v>
      </c>
      <c r="C8" s="16">
        <v>33.700000000000003</v>
      </c>
      <c r="D8" s="19">
        <f t="shared" si="1"/>
        <v>2608862.5417378773</v>
      </c>
    </row>
    <row r="9" spans="1:4">
      <c r="A9" s="13" t="s">
        <v>1152</v>
      </c>
      <c r="B9" s="14">
        <f t="shared" si="0"/>
        <v>197</v>
      </c>
      <c r="C9" s="16">
        <v>0.19700000000000001</v>
      </c>
      <c r="D9" s="19">
        <f t="shared" si="1"/>
        <v>15250.620792948423</v>
      </c>
    </row>
    <row r="10" spans="1:4">
      <c r="A10" s="13" t="s">
        <v>1153</v>
      </c>
      <c r="B10" s="14">
        <f t="shared" si="0"/>
        <v>180</v>
      </c>
      <c r="C10" s="16">
        <v>0.18</v>
      </c>
      <c r="D10" s="19">
        <f t="shared" si="1"/>
        <v>13934.577374267594</v>
      </c>
    </row>
    <row r="11" spans="1:4">
      <c r="A11" s="13" t="s">
        <v>1154</v>
      </c>
      <c r="B11" s="14">
        <f t="shared" si="0"/>
        <v>158</v>
      </c>
      <c r="C11" s="16">
        <v>0.158</v>
      </c>
      <c r="D11" s="19">
        <f t="shared" si="1"/>
        <v>12231.462361857111</v>
      </c>
    </row>
    <row r="12" spans="1:4">
      <c r="A12" s="13" t="s">
        <v>1155</v>
      </c>
      <c r="B12" s="14">
        <f t="shared" si="0"/>
        <v>150</v>
      </c>
      <c r="C12" s="16">
        <v>0.15</v>
      </c>
      <c r="D12" s="19">
        <f t="shared" si="1"/>
        <v>11612.147811889661</v>
      </c>
    </row>
    <row r="13" spans="1:4">
      <c r="A13" s="13" t="s">
        <v>1156</v>
      </c>
      <c r="B13" s="14">
        <f t="shared" si="0"/>
        <v>70</v>
      </c>
      <c r="C13" s="16">
        <v>7.0000000000000007E-2</v>
      </c>
      <c r="D13" s="19">
        <f t="shared" si="1"/>
        <v>5419.0023122151752</v>
      </c>
    </row>
    <row r="14" spans="1:4">
      <c r="A14" s="13" t="s">
        <v>1157</v>
      </c>
      <c r="B14" s="14">
        <f t="shared" si="0"/>
        <v>60</v>
      </c>
      <c r="C14" s="16">
        <v>0.06</v>
      </c>
      <c r="D14" s="19">
        <f t="shared" si="1"/>
        <v>4644.8591247558643</v>
      </c>
    </row>
    <row r="15" spans="1:4">
      <c r="A15" s="13" t="s">
        <v>1158</v>
      </c>
      <c r="B15" s="14">
        <f t="shared" si="0"/>
        <v>13</v>
      </c>
      <c r="C15" s="16">
        <v>1.2999999999999999E-2</v>
      </c>
      <c r="D15" s="19">
        <f t="shared" si="1"/>
        <v>1006.386143697104</v>
      </c>
    </row>
    <row r="16" spans="1:4">
      <c r="A16" s="13" t="s">
        <v>1159</v>
      </c>
      <c r="B16" s="14">
        <f t="shared" si="0"/>
        <v>12.409999999999998</v>
      </c>
      <c r="C16" s="16">
        <v>1.2409999999999999E-2</v>
      </c>
      <c r="D16" s="19">
        <f t="shared" si="1"/>
        <v>960.7116956370046</v>
      </c>
    </row>
    <row r="17" spans="1:4">
      <c r="A17" s="13" t="s">
        <v>1160</v>
      </c>
      <c r="B17" s="14">
        <f t="shared" si="0"/>
        <v>10</v>
      </c>
      <c r="C17" s="16">
        <v>0.01</v>
      </c>
      <c r="D17" s="19">
        <f t="shared" si="1"/>
        <v>774.14318745931075</v>
      </c>
    </row>
    <row r="18" spans="1:4">
      <c r="A18" s="13" t="s">
        <v>1161</v>
      </c>
      <c r="B18" s="14">
        <f t="shared" si="0"/>
        <v>0.3</v>
      </c>
      <c r="C18" s="16">
        <v>2.9999999999999997E-4</v>
      </c>
      <c r="D18" s="19">
        <f t="shared" si="1"/>
        <v>23.224295623779319</v>
      </c>
    </row>
    <row r="19" spans="1:4">
      <c r="A19" s="13" t="s">
        <v>1162</v>
      </c>
      <c r="B19" s="18">
        <f>Analysis!C2</f>
        <v>1.2917506944444439E-5</v>
      </c>
      <c r="C19" s="16">
        <f>Analysis!C2/1000</f>
        <v>1.2917506944444439E-8</v>
      </c>
      <c r="D19" s="19">
        <f>C19/$C$19/1000</f>
        <v>1E-3</v>
      </c>
    </row>
    <row r="21" spans="1:4">
      <c r="D21" s="20"/>
    </row>
    <row r="22" spans="1:4">
      <c r="D22" s="20"/>
    </row>
  </sheetData>
  <autoFilter ref="A1:D1" xr:uid="{697EA7E5-8927-4C1F-B2C6-8C549721587E}">
    <sortState xmlns:xlrd2="http://schemas.microsoft.com/office/spreadsheetml/2017/richdata2" ref="A2:D19">
      <sortCondition descending="1" ref="C1"/>
    </sortState>
  </autoFilter>
  <hyperlinks>
    <hyperlink ref="A2" r:id="rId1" display="https://www.eia.gov/tools/faqs/faq.php?id=97&amp;t=3" xr:uid="{96A1F30C-D14A-41C5-99A2-423D827F122C}"/>
    <hyperlink ref="A18" r:id="rId2" display="https://store.chipkin.com/articles/did-you-know-it-takes-00003-kwh-per-google-search-and-more" xr:uid="{77CCDA44-0821-454D-BEBC-5215B0D731C2}"/>
    <hyperlink ref="A19" location="gid=1369391104" display="gid=1369391104" xr:uid="{2628FE1B-50B1-4C65-8879-59E6B61F6807}"/>
    <hyperlink ref="A17" r:id="rId3" display="https://www.cnet.com/home/energy-and-utilities/watts-vs-lumens-how-to-choose-the-right-led-light-bulb/" xr:uid="{25366E2A-AB53-41C3-9A5B-19FAC49B9FD2}"/>
    <hyperlink ref="A16" r:id="rId4" display="https://bgr.com/tech/iphone-13-battery-size-data-revealed-for-all-four-models/" xr:uid="{37D82E92-26B9-4B3A-A63B-637D163B9BF6}"/>
    <hyperlink ref="A15" r:id="rId5" display="https://www.npr.org/2014/01/28/267185097/in-the-dark-about-picking-a-light-bulb-this-faq-can-help" xr:uid="{8A27C2BF-CD03-4EB1-B7B0-75B509B01036}"/>
    <hyperlink ref="A11" r:id="rId6" display="http://hes-documentation.lbl.gov/calculation-methodology/calculation-of-energy-consumption/major-appliances/miscellaneous-equipment-energy-consumption/default-energy-consumption-of-mels" xr:uid="{A08B2228-AC5C-48E9-A7D8-6DE53177F282}"/>
    <hyperlink ref="A14" r:id="rId7" display="https://www.cnet.com/home/energy-and-utilities/watts-vs-lumens-how-to-choose-the-right-led-light-bulb/" xr:uid="{A4A9880D-C061-4940-A768-97C413C9FC59}"/>
    <hyperlink ref="A13" r:id="rId8" display="http://hes-documentation.lbl.gov/calculation-methodology/calculation-of-energy-consumption/major-appliances/miscellaneous-equipment-energy-consumption/default-energy-consumption-of-mels" xr:uid="{BA150D39-AAA9-41CD-AC57-D6478D165FCE}"/>
    <hyperlink ref="A12" r:id="rId9" display="http://hes-documentation.lbl.gov/calculation-methodology/calculation-of-energy-consumption/major-appliances/miscellaneous-equipment-energy-consumption/default-energy-consumption-of-mels" xr:uid="{04E4DDFE-807E-45F8-9FDE-4EA6F07078B0}"/>
    <hyperlink ref="A9" r:id="rId10" display="http://playstation.com/en-gb/legal/ecodesign/" xr:uid="{9BB753E8-C47F-47E8-97B1-2513B4F3A205}"/>
    <hyperlink ref="A10" r:id="rId11" display="https://energyusecalculator.com/electricity_refrigerator.htm" xr:uid="{293BF454-277D-469C-8748-F1A822E27B50}"/>
    <hyperlink ref="A6" r:id="rId12" display="http://hes-documentation.lbl.gov/calculation-methodology/calculation-of-energy-consumption/major-appliances/miscellaneous-equipment-energy-consumption/default-energy-consumption-of-mels" xr:uid="{06722A88-86F1-4793-ACFF-84021A0C2FE7}"/>
    <hyperlink ref="A4" r:id="rId13" display="https://energyusecalculator.com/electricity_oven.htm" xr:uid="{B55C223C-C541-45EB-9F93-E3A13E1A34B6}"/>
    <hyperlink ref="A3" r:id="rId14" display="https://energyusecalculator.com/electricity_centralac.htm" xr:uid="{68BF5EA9-10EC-4C02-94EA-E38845815D9B}"/>
    <hyperlink ref="A8" r:id="rId15" display="https://www.jdpower.com/cars/shopping-guides/what-is-kwh-per-100-miles" xr:uid="{1557BD36-B3F4-471A-BA2F-C7ACB76CBD95}"/>
    <hyperlink ref="A5" r:id="rId16" display="https://digiconomist.net/bitcoin-energy-consumption" xr:uid="{73786590-2ACF-4A88-817C-6BC575A0EB48}"/>
  </hyperlinks>
  <pageMargins left="0.7" right="0.7" top="0.75" bottom="0.75" header="0.3" footer="0.3"/>
  <drawing r:id="rId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F9012EBC402C428A3D4CE4DADA2159" ma:contentTypeVersion="12" ma:contentTypeDescription="Create a new document." ma:contentTypeScope="" ma:versionID="6e92998fdd49904f976660a6a1d0cd8b">
  <xsd:schema xmlns:xsd="http://www.w3.org/2001/XMLSchema" xmlns:xs="http://www.w3.org/2001/XMLSchema" xmlns:p="http://schemas.microsoft.com/office/2006/metadata/properties" xmlns:ns2="d8c9f6b4-cf05-444f-8ca4-bba053334d2d" xmlns:ns3="212f1d92-f1ac-4e6e-b728-88d1b6431b9a" targetNamespace="http://schemas.microsoft.com/office/2006/metadata/properties" ma:root="true" ma:fieldsID="b779b07b2c6788a2b536fdd106dd876b" ns2:_="" ns3:_="">
    <xsd:import namespace="d8c9f6b4-cf05-444f-8ca4-bba053334d2d"/>
    <xsd:import namespace="212f1d92-f1ac-4e6e-b728-88d1b6431b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c9f6b4-cf05-444f-8ca4-bba053334d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e320fd09-2010-4a75-bf1f-a9ee994e2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1d92-f1ac-4e6e-b728-88d1b6431b9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e6e02dc-ee38-451e-89c1-837d97da8099}" ma:internalName="TaxCatchAll" ma:showField="CatchAllData" ma:web="212f1d92-f1ac-4e6e-b728-88d1b6431b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2f1d92-f1ac-4e6e-b728-88d1b6431b9a" xsi:nil="true"/>
    <lcf76f155ced4ddcb4097134ff3c332f xmlns="d8c9f6b4-cf05-444f-8ca4-bba053334d2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98F0A76-A81F-4F65-A82C-CC78083F67BF}"/>
</file>

<file path=customXml/itemProps2.xml><?xml version="1.0" encoding="utf-8"?>
<ds:datastoreItem xmlns:ds="http://schemas.openxmlformats.org/officeDocument/2006/customXml" ds:itemID="{FE8E921A-246A-4A99-AE05-D6F839045422}"/>
</file>

<file path=customXml/itemProps3.xml><?xml version="1.0" encoding="utf-8"?>
<ds:datastoreItem xmlns:ds="http://schemas.openxmlformats.org/officeDocument/2006/customXml" ds:itemID="{5C031C3B-E967-414D-9F6F-BC3A199CA2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 Perillo</dc:creator>
  <cp:keywords/>
  <dc:description/>
  <cp:lastModifiedBy/>
  <cp:revision/>
  <dcterms:created xsi:type="dcterms:W3CDTF">2022-04-06T11:52:42Z</dcterms:created>
  <dcterms:modified xsi:type="dcterms:W3CDTF">2023-02-17T11:03:42Z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0x01010036F9012EBC402C428A3D4CE4DADA2159</vt:lpwstr>
  </property>
  <property fmtid="{D5CDD505-2E9C-101B-9397-08002B2CF9AE}" pid="3" name="Order">
    <vt:r8>200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